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codeName="ThisWorkbook" hidePivotFieldList="1"/>
  <xr:revisionPtr revIDLastSave="0" documentId="13_ncr:1_{F6E11B20-E4B3-4602-8688-FA8E5410611C}" xr6:coauthVersionLast="47" xr6:coauthVersionMax="47" xr10:uidLastSave="{00000000-0000-0000-0000-000000000000}"/>
  <bookViews>
    <workbookView xWindow="-108" yWindow="-108" windowWidth="23256" windowHeight="12456" tabRatio="615" firstSheet="1" activeTab="2" xr2:uid="{00000000-000D-0000-FFFF-FFFF00000000}"/>
  </bookViews>
  <sheets>
    <sheet name="ヘッドライン" sheetId="78" state="hidden" r:id="rId1"/>
    <sheet name="スポンサー公告 " sheetId="252" r:id="rId2"/>
    <sheet name="35　ノロウイルス関連情報 " sheetId="101" r:id="rId3"/>
    <sheet name="35 衛生訓話" sheetId="271" r:id="rId4"/>
    <sheet name="35　食中毒記事等 " sheetId="29" r:id="rId5"/>
    <sheet name="35 海外情報" sheetId="123" r:id="rId6"/>
    <sheet name="34　国内感染症情報" sheetId="124" r:id="rId7"/>
    <sheet name="35　感染症統計" sheetId="240" r:id="rId8"/>
    <sheet name="Sheet1" sheetId="209" state="hidden" r:id="rId9"/>
    <sheet name="35　食品回収" sheetId="60" r:id="rId10"/>
    <sheet name="35　残留農薬など" sheetId="34" r:id="rId11"/>
    <sheet name="35　食品表示" sheetId="156" r:id="rId12"/>
  </sheets>
  <definedNames>
    <definedName name="_xlnm._FilterDatabase" localSheetId="2" hidden="1">'35　ノロウイルス関連情報 '!$A$22:$G$75</definedName>
    <definedName name="_xlnm._FilterDatabase" localSheetId="4" hidden="1">'35　食中毒記事等 '!$A$8:$D$8</definedName>
    <definedName name="_xlnm._FilterDatabase" localSheetId="9" hidden="1">'35　食品回収'!$A$1:$E$49</definedName>
    <definedName name="_xlnm._FilterDatabase" localSheetId="11" hidden="1">'35　食品表示'!$A$1:$C$1</definedName>
    <definedName name="_xlnm.Print_Area" localSheetId="6">'34　国内感染症情報'!$A$1:$D$34</definedName>
    <definedName name="_xlnm.Print_Area" localSheetId="2">'35　ノロウイルス関連情報 '!$A$19:$N$84</definedName>
    <definedName name="_xlnm.Print_Area" localSheetId="3">'35 衛生訓話'!$A$1:$M$25</definedName>
    <definedName name="_xlnm.Print_Area" localSheetId="5">'35 海外情報'!$A$1:$C$39</definedName>
    <definedName name="_xlnm.Print_Area" localSheetId="7">'35　感染症統計'!$A$1:$AC$39</definedName>
    <definedName name="_xlnm.Print_Area" localSheetId="10">'35　残留農薬など'!$A$1:$N$21</definedName>
    <definedName name="_xlnm.Print_Area" localSheetId="4">'35　食中毒記事等 '!$A$1:$D$49</definedName>
    <definedName name="_xlnm.Print_Area" localSheetId="9">'35　食品回収'!$A$1:$E$53</definedName>
    <definedName name="_xlnm.Print_Area" localSheetId="11">'35　食品表示'!$A$1:$C$32</definedName>
    <definedName name="_xlnm.Print_Area" localSheetId="1">'スポンサー公告 '!$A$1:$W$51</definedName>
    <definedName name="_xlnm.Print_Titles" localSheetId="4">'35　食中毒記事等 '!$8:$8</definedName>
    <definedName name="_xlnm.Print_Titles" localSheetId="11">'35　食品表示'!$1:$1</definedName>
    <definedName name="x__Hlk126489292" localSheetId="8">#REF!</definedName>
    <definedName name="x__Hlk12648929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78" l="1"/>
  <c r="B10" i="78"/>
  <c r="B11" i="78"/>
  <c r="D2" i="124" l="1"/>
  <c r="X4" i="240" l="1"/>
  <c r="J4" i="240"/>
  <c r="G23" i="101" l="1"/>
  <c r="G24" i="101"/>
  <c r="B24" i="101" s="1"/>
  <c r="V4" i="240" l="1"/>
  <c r="G4" i="240"/>
  <c r="H4" i="240"/>
  <c r="W4" i="240"/>
  <c r="B15" i="78" l="1"/>
  <c r="B14" i="78"/>
  <c r="F4" i="240"/>
  <c r="U4" i="240"/>
  <c r="N20" i="209"/>
  <c r="N13" i="209"/>
  <c r="B13" i="78" l="1"/>
  <c r="B16" i="78"/>
  <c r="L4" i="240"/>
  <c r="G52" i="101" l="1"/>
  <c r="B52" i="101" s="1"/>
  <c r="P23" i="240"/>
  <c r="AC21" i="240"/>
  <c r="N21" i="240"/>
  <c r="AC20" i="240"/>
  <c r="N20" i="240"/>
  <c r="AC19" i="240"/>
  <c r="N19" i="240"/>
  <c r="AC18" i="240"/>
  <c r="N18" i="240"/>
  <c r="AC17" i="240"/>
  <c r="N17" i="240"/>
  <c r="AC16" i="240"/>
  <c r="N16" i="240"/>
  <c r="AC15" i="240"/>
  <c r="N15" i="240"/>
  <c r="AC14" i="240"/>
  <c r="N14" i="240"/>
  <c r="AC13" i="240"/>
  <c r="N13" i="240"/>
  <c r="AC12" i="240"/>
  <c r="N12" i="240"/>
  <c r="AC11" i="240"/>
  <c r="N11" i="240"/>
  <c r="AC10" i="240"/>
  <c r="N10" i="240"/>
  <c r="AC9" i="240"/>
  <c r="N9" i="240"/>
  <c r="AC8" i="240"/>
  <c r="N8" i="240"/>
  <c r="AC7" i="240"/>
  <c r="N7" i="240"/>
  <c r="AB4" i="240"/>
  <c r="AA4" i="240"/>
  <c r="Z4" i="240"/>
  <c r="Y4" i="240"/>
  <c r="T4" i="240"/>
  <c r="S4" i="240"/>
  <c r="R4" i="240"/>
  <c r="Q4" i="240"/>
  <c r="P4" i="240"/>
  <c r="M4" i="240"/>
  <c r="K4" i="240"/>
  <c r="I4" i="240"/>
  <c r="E4" i="240"/>
  <c r="D4" i="240"/>
  <c r="C4" i="240"/>
  <c r="B4" i="240"/>
  <c r="N4" i="240" l="1"/>
  <c r="AC4" i="240"/>
  <c r="M4" i="209" l="1"/>
  <c r="S13" i="209" l="1"/>
  <c r="R13" i="209"/>
  <c r="Q13" i="209"/>
  <c r="P13" i="209"/>
  <c r="O13" i="209"/>
  <c r="S20" i="209"/>
  <c r="R20" i="209"/>
  <c r="Q20" i="209"/>
  <c r="P20" i="209"/>
  <c r="O20" i="209"/>
  <c r="G25" i="101"/>
  <c r="B25" i="101" s="1"/>
  <c r="G26" i="101"/>
  <c r="B26" i="101" s="1"/>
  <c r="G70" i="101" l="1"/>
  <c r="B70" i="101" s="1"/>
  <c r="Q25" i="209" l="1"/>
  <c r="N25" i="209"/>
  <c r="R25" i="209"/>
  <c r="O25" i="209"/>
  <c r="D5" i="209"/>
  <c r="G5" i="209"/>
  <c r="P25" i="209"/>
  <c r="S25" i="209"/>
  <c r="E5" i="209"/>
  <c r="F5" i="209"/>
  <c r="H5" i="209"/>
  <c r="I5" i="209"/>
  <c r="J5" i="209"/>
  <c r="B12" i="78" l="1"/>
  <c r="G27" i="101" l="1"/>
  <c r="B27" i="101" s="1"/>
  <c r="G28" i="101"/>
  <c r="B28" i="101" s="1"/>
  <c r="G29" i="101"/>
  <c r="B29" i="101" s="1"/>
  <c r="G30" i="101"/>
  <c r="B30" i="101" s="1"/>
  <c r="G31" i="101"/>
  <c r="B31" i="101" s="1"/>
  <c r="G32" i="101"/>
  <c r="B32" i="101" s="1"/>
  <c r="G33" i="101"/>
  <c r="B33" i="101" s="1"/>
  <c r="G34" i="101"/>
  <c r="B34" i="101" s="1"/>
  <c r="G35" i="101"/>
  <c r="B35"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B23" i="101"/>
  <c r="M71" i="101"/>
  <c r="N71" i="101"/>
  <c r="G75" i="101"/>
  <c r="G74" i="101"/>
  <c r="G73" i="101"/>
  <c r="M75" i="101" l="1"/>
  <c r="B17" i="78"/>
  <c r="G11" i="78" l="1"/>
  <c r="F11" i="78" l="1"/>
  <c r="I74" i="101" l="1"/>
  <c r="I73" i="101"/>
  <c r="H11" i="78" s="1"/>
  <c r="K75" i="101"/>
  <c r="F75" i="10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10" authorId="0" shapeId="0" xr:uid="{EB2F2F72-B6C7-4C76-B268-7F746CB481E2}">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<sst xmlns="http://schemas.openxmlformats.org/spreadsheetml/2006/main" count="687" uniqueCount="475">
  <si>
    <t>皆様  週刊情報2024-10(9)を配信いたします</t>
    <phoneticPr fontId="5"/>
  </si>
  <si>
    <t>l</t>
    <phoneticPr fontId="29"/>
  </si>
  <si>
    <t>　　　　◆商業的目的を理由とする無断転用を禁止します</t>
    <phoneticPr fontId="5"/>
  </si>
  <si>
    <t xml:space="preserve"> </t>
    <phoneticPr fontId="5"/>
  </si>
  <si>
    <t>　　　　フード・セーフティー　http://www7b.biglobe.ne.jp/~food-safty/　　更新2023/12/10</t>
    <phoneticPr fontId="5"/>
  </si>
  <si>
    <t>　　　　◆配信停止・お客様情報の変更◆ 本メールへの返信でご連絡ください</t>
    <phoneticPr fontId="5"/>
  </si>
  <si>
    <t xml:space="preserve">　　週刊情報の概要 </t>
    <phoneticPr fontId="5"/>
  </si>
  <si>
    <t>************************************************************************</t>
    <phoneticPr fontId="5"/>
  </si>
  <si>
    <t>1.　食中毒</t>
    <rPh sb="3" eb="6">
      <t>ショクチュウドク</t>
    </rPh>
    <phoneticPr fontId="29"/>
  </si>
  <si>
    <t>2.　ノロウイルス</t>
    <phoneticPr fontId="29"/>
  </si>
  <si>
    <t xml:space="preserve"> 全国指数</t>
    <phoneticPr fontId="5"/>
  </si>
  <si>
    <t xml:space="preserve">3．残留農薬等  　　         </t>
    <phoneticPr fontId="5"/>
  </si>
  <si>
    <t xml:space="preserve">4．食品表示 　　   　      </t>
    <phoneticPr fontId="5"/>
  </si>
  <si>
    <t>5．海外情報              　</t>
    <phoneticPr fontId="5"/>
  </si>
  <si>
    <t>　　　　　　　　　　　　　=+'44　海外情報'!B18</t>
    <phoneticPr fontId="5"/>
  </si>
  <si>
    <t>　</t>
    <phoneticPr fontId="29"/>
  </si>
  <si>
    <t xml:space="preserve">6．感染症統計        </t>
    <phoneticPr fontId="5"/>
  </si>
  <si>
    <t>　</t>
    <phoneticPr fontId="5"/>
  </si>
  <si>
    <t>7．感染症情報       　    　</t>
    <phoneticPr fontId="5"/>
  </si>
  <si>
    <t>8．衛生訓話</t>
    <rPh sb="2" eb="4">
      <t>エイセイ</t>
    </rPh>
    <rPh sb="4" eb="6">
      <t>クンワ</t>
    </rPh>
    <phoneticPr fontId="5"/>
  </si>
  <si>
    <t>9．スポンサー広告</t>
    <rPh sb="7" eb="9">
      <t>コウコク</t>
    </rPh>
    <phoneticPr fontId="5"/>
  </si>
  <si>
    <t>　</t>
  </si>
  <si>
    <t>以下に貼り付け</t>
    <rPh sb="0" eb="2">
      <t>イカ</t>
    </rPh>
    <rPh sb="3" eb="4">
      <t>ハ</t>
    </rPh>
    <rPh sb="5" eb="6">
      <t>ツ</t>
    </rPh>
    <phoneticPr fontId="5"/>
  </si>
  <si>
    <t xml:space="preserve"> </t>
    <phoneticPr fontId="29"/>
  </si>
  <si>
    <t>飲食店で食中毒が発生したらどうなる？実際に起こりうるトラブル</t>
  </si>
  <si>
    <t>トップページ ＞ 食中毒が発生したらどうなる</t>
  </si>
  <si>
    <t>食中毒の危険性はどこでもあるもの</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</si>
  <si>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29"/>
  </si>
  <si>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</si>
  <si>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</si>
  <si>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</si>
  <si>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29"/>
  </si>
  <si>
    <t>保健所の検査が入る</t>
  </si>
  <si>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29"/>
  </si>
  <si>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</si>
  <si>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</si>
  <si>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29"/>
  </si>
  <si>
    <t>原因を知って予防することが重要</t>
  </si>
  <si>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29"/>
  </si>
  <si>
    <t>ノロウイルス指数平年同等　散発事故発生</t>
    <rPh sb="6" eb="8">
      <t>シスウ</t>
    </rPh>
    <rPh sb="8" eb="10">
      <t>ヘイネン</t>
    </rPh>
    <rPh sb="10" eb="12">
      <t>ドウトウ</t>
    </rPh>
    <rPh sb="13" eb="15">
      <t>サンパツ</t>
    </rPh>
    <rPh sb="15" eb="17">
      <t>ジコ</t>
    </rPh>
    <rPh sb="17" eb="19">
      <t>ハッセイ</t>
    </rPh>
    <phoneticPr fontId="5"/>
  </si>
  <si>
    <t>出典:東京都感染症情報センター</t>
    <rPh sb="0" eb="2">
      <t>シュッテン</t>
    </rPh>
    <rPh sb="3" eb="6">
      <t>トウキョウト</t>
    </rPh>
    <rPh sb="6" eb="9">
      <t>カンセンショウ</t>
    </rPh>
    <rPh sb="9" eb="11">
      <t>ジョウホウ</t>
    </rPh>
    <phoneticPr fontId="5"/>
  </si>
  <si>
    <t xml:space="preserve"> </t>
    <phoneticPr fontId="81"/>
  </si>
  <si>
    <t>　　　　レベル5</t>
    <phoneticPr fontId="5"/>
  </si>
  <si>
    <t>　　　　レベル4</t>
    <phoneticPr fontId="5"/>
  </si>
  <si>
    <t>　　　　レベル3</t>
    <phoneticPr fontId="5"/>
  </si>
  <si>
    <r>
      <t xml:space="preserve">　    </t>
    </r>
    <r>
      <rPr>
        <sz val="9"/>
        <rFont val="ＭＳ Ｐゴシック"/>
        <family val="3"/>
        <charset val="128"/>
      </rPr>
      <t>レベル2</t>
    </r>
    <phoneticPr fontId="5"/>
  </si>
  <si>
    <r>
      <t xml:space="preserve">       </t>
    </r>
    <r>
      <rPr>
        <sz val="9"/>
        <rFont val="ＭＳ Ｐゴシック"/>
        <family val="3"/>
        <charset val="128"/>
      </rPr>
      <t xml:space="preserve"> レベル1</t>
    </r>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</si>
  <si>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</si>
  <si>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</si>
  <si>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</si>
  <si>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</si>
  <si>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</si>
  <si>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</si>
  <si>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</si>
  <si>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</si>
  <si>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</si>
  <si>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</si>
  <si>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</si>
  <si>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</si>
  <si>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ニュースソース</t>
  </si>
  <si>
    <t>日時</t>
    <rPh sb="0" eb="2">
      <t>ニチジ</t>
    </rPh>
    <phoneticPr fontId="5"/>
  </si>
  <si>
    <t>北海道</t>
  </si>
  <si>
    <t>北海道</t>
    <rPh sb="0" eb="3">
      <t>ホッカイドウ</t>
    </rPh>
    <phoneticPr fontId="8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</si>
  <si>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</si>
  <si>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</si>
  <si>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</si>
  <si>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</si>
  <si>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</si>
  <si>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</si>
  <si>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</si>
  <si>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</si>
  <si>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</si>
  <si>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</si>
  <si>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</si>
  <si>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</si>
  <si>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</si>
  <si>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</si>
  <si>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</si>
  <si>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</si>
  <si>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</si>
  <si>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</si>
  <si>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</si>
  <si>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</si>
  <si>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</si>
  <si>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</si>
  <si>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</si>
  <si>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</si>
  <si>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</si>
  <si>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</si>
  <si>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</si>
  <si>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</si>
  <si>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</si>
  <si>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</si>
  <si>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</si>
  <si>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</si>
  <si>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</si>
  <si>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</si>
  <si>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</si>
  <si>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</si>
  <si>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</si>
  <si>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</si>
  <si>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</si>
  <si>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</si>
  <si>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</si>
  <si>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</si>
  <si>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</si>
  <si>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</si>
  <si>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</si>
  <si>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</si>
  <si>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今週</t>
    <rPh sb="0" eb="2">
      <t>コンシュウ</t>
    </rPh>
    <phoneticPr fontId="5"/>
  </si>
  <si>
    <t>先週に比べて全国平均は</t>
    <phoneticPr fontId="5"/>
  </si>
  <si>
    <t>　：先週より</t>
  </si>
  <si>
    <t>東京都は</t>
  </si>
  <si>
    <t>　：先週より</t>
    <phoneticPr fontId="5"/>
  </si>
  <si>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</si>
  <si>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</si>
  <si>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</si>
  <si>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</si>
  <si>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発生</t>
    <rPh sb="0" eb="2">
      <t>ハッセイ</t>
    </rPh>
    <phoneticPr fontId="5"/>
  </si>
  <si>
    <t>ソース</t>
    <phoneticPr fontId="5"/>
  </si>
  <si>
    <t>日付</t>
    <rPh sb="0" eb="2">
      <t>ヒヅケ</t>
    </rPh>
    <phoneticPr fontId="5"/>
  </si>
  <si>
    <t xml:space="preserve">                        </t>
    <phoneticPr fontId="5"/>
  </si>
  <si>
    <t>1類感染症</t>
  </si>
  <si>
    <t>報告なし</t>
    <rPh sb="0" eb="2">
      <t>ホウコク</t>
    </rPh>
    <phoneticPr fontId="5"/>
  </si>
  <si>
    <t>2類感染症</t>
    <phoneticPr fontId="5"/>
  </si>
  <si>
    <t>指定感染症 新型コロナウイルス感染症</t>
    <phoneticPr fontId="5"/>
  </si>
  <si>
    <t>厚生労働省：国内の発生状況など
https://www.mhlw.go.jp/stf/covid-19/kokunainohasseijoukyou.html#h2_1
厚生労働省：データからわかる－新型コロナウイルス感染症情報－
https：//covid19.mhlw.go.jp/</t>
    <phoneticPr fontId="81"/>
  </si>
  <si>
    <t>https://www.mhlw.go.jp/stf/covid-19/kokunainohasseijoukyou.html#h2_1</t>
    <phoneticPr fontId="81"/>
  </si>
  <si>
    <t>厚生労働省：データからわかる－新型コロナウイルス感染症情報－</t>
    <phoneticPr fontId="81"/>
  </si>
  <si>
    <t>https：//covid19.mhlw.go.jp/</t>
    <phoneticPr fontId="81"/>
  </si>
  <si>
    <t>腸管出血性大腸菌感染症</t>
    <phoneticPr fontId="5"/>
  </si>
  <si>
    <t>4類感染症</t>
    <phoneticPr fontId="81"/>
  </si>
  <si>
    <t>インフルエンザ
と
新型コロナ</t>
    <rPh sb="10" eb="12">
      <t>シンガタ</t>
    </rPh>
    <phoneticPr fontId="81"/>
  </si>
  <si>
    <t>注意</t>
    <rPh sb="0" eb="2">
      <t>チュウイ</t>
    </rPh>
    <phoneticPr fontId="81"/>
  </si>
  <si>
    <t>国・地域</t>
    <rPh sb="0" eb="1">
      <t>クニ</t>
    </rPh>
    <rPh sb="2" eb="4">
      <t>チイキ</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</si>
  <si>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</si>
  <si>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</si>
  <si>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1月</t>
    <rPh sb="1" eb="2">
      <t>ガツ</t>
    </rPh>
    <phoneticPr fontId="81"/>
  </si>
  <si>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</si>
  <si>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</si>
  <si>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</si>
  <si>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</si>
  <si>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</si>
  <si>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</si>
  <si>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</si>
  <si>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</si>
  <si>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</si>
  <si>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</si>
  <si>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</si>
  <si>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</si>
  <si>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</si>
  <si>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81"/>
  </si>
  <si>
    <t>2024年</t>
    <rPh sb="4" eb="5">
      <t>ネン</t>
    </rPh>
    <phoneticPr fontId="81"/>
  </si>
  <si>
    <t>2023年</t>
    <phoneticPr fontId="5"/>
  </si>
  <si>
    <t>2022年</t>
    <phoneticPr fontId="5"/>
  </si>
  <si>
    <t>2021年</t>
  </si>
  <si>
    <t>2020年</t>
    <phoneticPr fontId="5"/>
  </si>
  <si>
    <t>2019年</t>
    <phoneticPr fontId="5"/>
  </si>
  <si>
    <t>2019年</t>
    <rPh sb="4" eb="5">
      <t>ネン</t>
    </rPh>
    <phoneticPr fontId="5"/>
  </si>
  <si>
    <t>2018年</t>
    <phoneticPr fontId="5"/>
  </si>
  <si>
    <t>2017年</t>
    <phoneticPr fontId="5"/>
  </si>
  <si>
    <t>2016年</t>
    <phoneticPr fontId="5"/>
  </si>
  <si>
    <t>2015年</t>
    <phoneticPr fontId="5"/>
  </si>
  <si>
    <t>2014年</t>
    <phoneticPr fontId="5"/>
  </si>
  <si>
    <t>2013年</t>
    <phoneticPr fontId="5"/>
  </si>
  <si>
    <t>2012年</t>
    <phoneticPr fontId="5"/>
  </si>
  <si>
    <t>2011年</t>
  </si>
  <si>
    <t>腸管出血性大腸菌</t>
    <rPh sb="0" eb="2">
      <t>チョウカン</t>
    </rPh>
    <rPh sb="2" eb="5">
      <t>シュッケツセイ</t>
    </rPh>
    <rPh sb="5" eb="8">
      <t>ダイチョウキン</t>
    </rPh>
    <phoneticPr fontId="5"/>
  </si>
  <si>
    <t>赤痢</t>
    <rPh sb="0" eb="2">
      <t>セキリ</t>
    </rPh>
    <phoneticPr fontId="5"/>
  </si>
  <si>
    <t>※2023年 第11週（3/13～3/19）  現在</t>
    <phoneticPr fontId="81"/>
  </si>
  <si>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</si>
  <si>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</si>
  <si>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発表</t>
    <rPh sb="0" eb="2">
      <t>ハッピョウ</t>
    </rPh>
    <phoneticPr fontId="5"/>
  </si>
  <si>
    <t>掲載日</t>
    <rPh sb="0" eb="3">
      <t>ケイサイビ</t>
    </rPh>
    <phoneticPr fontId="5"/>
  </si>
  <si>
    <t>注意　本件は「リコールプラス」「リコールナビ」のホームページより引用しています。詳細に関してはリンク先ＨＰよりご確認ください。</t>
    <rPh sb="0" eb="2">
      <t>チュウイ</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</si>
  <si>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</si>
  <si>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業者
 </t>
    <rPh sb="0" eb="2">
      <t>ギョウシャ</t>
    </rPh>
    <phoneticPr fontId="5"/>
  </si>
  <si>
    <t>★数年間では、平均的比率でノロウイルス継続</t>
    <rPh sb="0" eb="21">
      <t>ヘイキンテキヒリツケイゾク</t>
    </rPh>
    <phoneticPr fontId="5"/>
  </si>
  <si>
    <t>　</t>
    <phoneticPr fontId="81"/>
  </si>
  <si>
    <t>静岡県</t>
    <phoneticPr fontId="81"/>
  </si>
  <si>
    <t>2024年</t>
    <phoneticPr fontId="5"/>
  </si>
  <si>
    <t>届出感染症　第三類　</t>
    <rPh sb="0" eb="2">
      <t>トドケデ</t>
    </rPh>
    <rPh sb="2" eb="4">
      <t>カンセン</t>
    </rPh>
    <rPh sb="4" eb="5">
      <t>ショウ</t>
    </rPh>
    <rPh sb="6" eb="7">
      <t>ダイ</t>
    </rPh>
    <rPh sb="7" eb="8">
      <t>サン</t>
    </rPh>
    <rPh sb="8" eb="9">
      <t>タグイ</t>
    </rPh>
    <phoneticPr fontId="5"/>
  </si>
  <si>
    <t xml:space="preserve"> </t>
    <phoneticPr fontId="81"/>
  </si>
  <si>
    <t>賞味</t>
    <rPh sb="0" eb="2">
      <t>ショウミ</t>
    </rPh>
    <phoneticPr fontId="81"/>
  </si>
  <si>
    <t>アレルゲン</t>
    <phoneticPr fontId="81"/>
  </si>
  <si>
    <t>残留</t>
    <rPh sb="0" eb="2">
      <t>ザンリュウ</t>
    </rPh>
    <phoneticPr fontId="81"/>
  </si>
  <si>
    <t>異物</t>
    <rPh sb="0" eb="2">
      <t>イブツ</t>
    </rPh>
    <phoneticPr fontId="81"/>
  </si>
  <si>
    <t>細菌</t>
    <rPh sb="0" eb="2">
      <t>サイキン</t>
    </rPh>
    <phoneticPr fontId="81"/>
  </si>
  <si>
    <t>表示</t>
    <rPh sb="0" eb="2">
      <t>ヒョウジ</t>
    </rPh>
    <phoneticPr fontId="81"/>
  </si>
  <si>
    <t>その他</t>
    <rPh sb="2" eb="3">
      <t>タ</t>
    </rPh>
    <phoneticPr fontId="81"/>
  </si>
  <si>
    <t>インフルエンザ新型</t>
    <rPh sb="7" eb="9">
      <t>シンガタ</t>
    </rPh>
    <phoneticPr fontId="81"/>
  </si>
  <si>
    <t>コロナウイルス感染症</t>
    <rPh sb="7" eb="10">
      <t>カンセンショウ</t>
    </rPh>
    <phoneticPr fontId="81"/>
  </si>
  <si>
    <t>報告数</t>
    <rPh sb="0" eb="3">
      <t>ホウコクスウ</t>
    </rPh>
    <phoneticPr fontId="81"/>
  </si>
  <si>
    <t>総数</t>
    <rPh sb="0" eb="2">
      <t>ソウスウ</t>
    </rPh>
    <phoneticPr fontId="81"/>
  </si>
  <si>
    <t>男性</t>
    <rPh sb="0" eb="2">
      <t>ダンセイ</t>
    </rPh>
    <phoneticPr fontId="81"/>
  </si>
  <si>
    <t>女性</t>
    <rPh sb="0" eb="2">
      <t>ジョセイ</t>
    </rPh>
    <phoneticPr fontId="81"/>
  </si>
  <si>
    <r>
      <rPr>
        <sz val="11"/>
        <color rgb="FFFFC000"/>
        <rFont val="ＭＳ Ｐゴシック"/>
        <family val="3"/>
        <charset val="128"/>
        <scheme val="minor"/>
      </rPr>
      <t xml:space="preserve">  ■</t>
    </r>
    <r>
      <rPr>
        <sz val="9"/>
        <color theme="1"/>
        <rFont val="ＭＳ Ｐゴシック"/>
        <family val="3"/>
        <charset val="128"/>
        <scheme val="minor"/>
      </rPr>
      <t>賞味消費期限</t>
    </r>
    <r>
      <rPr>
        <sz val="11"/>
        <color theme="1"/>
        <rFont val="ＭＳ Ｐゴシック"/>
        <family val="3"/>
        <charset val="128"/>
        <scheme val="minor"/>
      </rPr>
      <t>　</t>
    </r>
    <r>
      <rPr>
        <sz val="11"/>
        <color rgb="FF6EF729"/>
        <rFont val="ＭＳ Ｐゴシック"/>
        <family val="3"/>
        <charset val="128"/>
        <scheme val="minor"/>
      </rPr>
      <t>■</t>
    </r>
    <r>
      <rPr>
        <sz val="9"/>
        <color theme="1"/>
        <rFont val="ＭＳ Ｐゴシック"/>
        <family val="3"/>
        <charset val="128"/>
        <scheme val="minor"/>
      </rPr>
      <t>アレルギー</t>
    </r>
    <r>
      <rPr>
        <sz val="11"/>
        <color theme="5" tint="0.39997558519241921"/>
        <rFont val="ＭＳ Ｐゴシック"/>
        <family val="3"/>
        <charset val="128"/>
        <scheme val="minor"/>
      </rPr>
      <t>■</t>
    </r>
    <r>
      <rPr>
        <sz val="7"/>
        <color theme="1"/>
        <rFont val="ＭＳ Ｐゴシック"/>
        <family val="3"/>
        <charset val="128"/>
        <scheme val="minor"/>
      </rPr>
      <t>残留添加物・農薬</t>
    </r>
    <r>
      <rPr>
        <sz val="11"/>
        <color theme="1"/>
        <rFont val="ＭＳ Ｐゴシック"/>
        <family val="3"/>
        <charset val="128"/>
        <scheme val="minor"/>
      </rPr>
      <t xml:space="preserve">  </t>
    </r>
    <r>
      <rPr>
        <sz val="11"/>
        <color theme="0" tint="-0.14999847407452621"/>
        <rFont val="ＭＳ Ｐゴシック"/>
        <family val="3"/>
        <charset val="128"/>
        <scheme val="minor"/>
      </rPr>
      <t>■</t>
    </r>
    <r>
      <rPr>
        <sz val="11"/>
        <color theme="1"/>
        <rFont val="ＭＳ Ｐゴシック"/>
        <family val="3"/>
        <charset val="128"/>
        <scheme val="minor"/>
      </rPr>
      <t>異物　</t>
    </r>
    <r>
      <rPr>
        <sz val="11"/>
        <color theme="7" tint="0.39997558519241921"/>
        <rFont val="ＭＳ Ｐゴシック"/>
        <family val="3"/>
        <charset val="128"/>
        <scheme val="minor"/>
      </rPr>
      <t>　■</t>
    </r>
    <r>
      <rPr>
        <sz val="11"/>
        <color theme="1"/>
        <rFont val="ＭＳ Ｐゴシック"/>
        <family val="3"/>
        <charset val="128"/>
        <scheme val="minor"/>
      </rPr>
      <t>細菌　　</t>
    </r>
    <r>
      <rPr>
        <sz val="11"/>
        <color indexed="40"/>
        <rFont val="ＭＳ Ｐゴシック"/>
        <family val="3"/>
        <charset val="128"/>
        <scheme val="minor"/>
      </rPr>
      <t>■</t>
    </r>
    <r>
      <rPr>
        <sz val="11"/>
        <color theme="1"/>
        <rFont val="ＭＳ Ｐゴシック"/>
        <family val="3"/>
        <charset val="128"/>
        <scheme val="minor"/>
      </rPr>
      <t>表示ミス     □</t>
    </r>
    <r>
      <rPr>
        <b/>
        <sz val="11"/>
        <color theme="1"/>
        <rFont val="ＭＳ Ｐゴシック"/>
        <family val="3"/>
        <charset val="128"/>
        <scheme val="minor"/>
      </rPr>
      <t>その他</t>
    </r>
    <phoneticPr fontId="5"/>
  </si>
  <si>
    <t>毎週　　ひとつ　　覚えていきましょう</t>
    <phoneticPr fontId="5"/>
  </si>
  <si>
    <t>（最近５年間の週値の比較） ノロウイルスの感染周期は4年ですね　やや感染度合いが低い!</t>
    <rPh sb="1" eb="3">
      <t>サイキン</t>
    </rPh>
    <rPh sb="3" eb="6">
      <t>ゴネンカン</t>
    </rPh>
    <rPh sb="7" eb="8">
      <t>シュウ</t>
    </rPh>
    <rPh sb="8" eb="9">
      <t>アタイ</t>
    </rPh>
    <rPh sb="10" eb="12">
      <t>ヒカク</t>
    </rPh>
    <rPh sb="21" eb="25">
      <t>カンセンシュウキ</t>
    </rPh>
    <rPh sb="27" eb="28">
      <t>ネン</t>
    </rPh>
    <rPh sb="34" eb="36">
      <t>カンセン</t>
    </rPh>
    <rPh sb="36" eb="38">
      <t>ドア</t>
    </rPh>
    <rPh sb="40" eb="41">
      <t>ヒク</t>
    </rPh>
    <phoneticPr fontId="5"/>
  </si>
  <si>
    <t>2025年</t>
    <phoneticPr fontId="5"/>
  </si>
  <si>
    <t>計</t>
    <rPh sb="0" eb="1">
      <t>ケイ</t>
    </rPh>
    <phoneticPr fontId="5"/>
  </si>
  <si>
    <t>食品表示 (2/17-2/24)</t>
  </si>
  <si>
    <t>日付</t>
    <rPh sb="0" eb="2">
      <t>ヒヅケ</t>
    </rPh>
    <phoneticPr fontId="81"/>
  </si>
  <si>
    <t>.</t>
    <phoneticPr fontId="81"/>
  </si>
  <si>
    <t>-</t>
    <phoneticPr fontId="81"/>
  </si>
  <si>
    <t>　</t>
    <phoneticPr fontId="15"/>
  </si>
  <si>
    <t xml:space="preserve"> 5類感染症</t>
    <phoneticPr fontId="5"/>
  </si>
  <si>
    <t xml:space="preserve">
3類感染症
細菌性赤痢</t>
    <phoneticPr fontId="5"/>
  </si>
  <si>
    <t>福島県</t>
    <rPh sb="0" eb="2">
      <t>フクシマ</t>
    </rPh>
    <phoneticPr fontId="81"/>
  </si>
  <si>
    <t xml:space="preserve"> </t>
    <phoneticPr fontId="81"/>
  </si>
  <si>
    <t>　　　</t>
  </si>
  <si>
    <t>全国警戒ランク2に減少</t>
    <rPh sb="0" eb="2">
      <t>ゼンコク</t>
    </rPh>
    <rPh sb="2" eb="4">
      <t>ケイカイ</t>
    </rPh>
    <rPh sb="9" eb="11">
      <t>ゲンショウ</t>
    </rPh>
    <phoneticPr fontId="81"/>
  </si>
  <si>
    <t>平年並み</t>
    <phoneticPr fontId="81"/>
  </si>
  <si>
    <t>8月</t>
    <phoneticPr fontId="81"/>
  </si>
  <si>
    <t>10月15日～17日は、食品安全フェスティバル「2025フードセーフティージャパン」</t>
    <rPh sb="2" eb="3">
      <t>ガツ</t>
    </rPh>
    <rPh sb="5" eb="6">
      <t>ヒ</t>
    </rPh>
    <rPh sb="9" eb="10">
      <t>ヒ</t>
    </rPh>
    <rPh sb="12" eb="14">
      <t>ショクヒン</t>
    </rPh>
    <rPh sb="14" eb="16">
      <t>アンゼン</t>
    </rPh>
    <phoneticPr fontId="29"/>
  </si>
  <si>
    <t>県内で流行・食中毒原因が一件以上報告される
定点観測値が2.00を超える</t>
    <phoneticPr fontId="81"/>
  </si>
  <si>
    <t>【情報共有】　週間・情報収集/情報共有は月一回以上
【体調管理】従業員の健康チェックは続ける</t>
    <phoneticPr fontId="81"/>
  </si>
  <si>
    <t>平年並み</t>
  </si>
  <si>
    <t>管理レベル「1」　</t>
    <phoneticPr fontId="5"/>
  </si>
  <si>
    <t>2025/34週</t>
  </si>
  <si>
    <t>長崎市は2025年8月25日、大黒町の飲食店「長崎居酒屋　和」においてノロウイルスによる食中毒が確認されたとして、同店の営業を停止する処分を行った。市によると、8月14日夜に同店を利用した3家族計8人のうち7人が下痢、発熱、嘔吐の症状を訴えた。保健所の調査により、調理従事者1名からノロウイルスが検出されており、当該者の手を介して食事にウイルスが付着したことが原因とみられている。</t>
    <phoneticPr fontId="81"/>
  </si>
  <si>
    <t>楽天</t>
    <rPh sb="0" eb="2">
      <t>ラクテン</t>
    </rPh>
    <phoneticPr fontId="81"/>
  </si>
  <si>
    <t>福岡市区の保育施設で感染性胃腸炎による集団感染が発生しました。園児12人と職員2人が症状を訴え、うち園児4人からノロウイルスが検出されています。福岡市によりますと城南区の保育施設で8月19日から25日までに1歳～2歳の園児12人と20代と30代の職員あわせて2人がおう吐や下痢などの症状を訴えました。症状を訴えた園児のうち4人からノロウイルスが検出されています。</t>
    <phoneticPr fontId="81"/>
  </si>
  <si>
    <t>RKB毎日放送</t>
    <phoneticPr fontId="81"/>
  </si>
  <si>
    <t>2025年第33週</t>
    <rPh sb="4" eb="5">
      <t>ネン</t>
    </rPh>
    <rPh sb="5" eb="6">
      <t>ダイ</t>
    </rPh>
    <rPh sb="8" eb="9">
      <t>シュウ</t>
    </rPh>
    <phoneticPr fontId="81"/>
  </si>
  <si>
    <t>毎日新聞</t>
    <phoneticPr fontId="81"/>
  </si>
  <si>
    <t>岐阜県岐南町の宅配弁当業者「バイパス給食センター」が調理した弁当による集団食中毒で、県は、ノロウイルスを保有していた調理従事者が、直接または調理器具を介して食材を汚染したことが原因とする調査結果を明らかにした。計約440人が体調不良を訴えたとも認定。県は7月末、結果を厚生労働省に報告した。</t>
    <phoneticPr fontId="81"/>
  </si>
  <si>
    <t>↓　職場の先輩は以下のことを理解して　わかり易く　指導しましょう　↓</t>
    <phoneticPr fontId="5"/>
  </si>
  <si>
    <t>今週のニュース（Noroｖｉｒｕｓ） (9/1-9/7)</t>
    <rPh sb="0" eb="2">
      <t>コンシュウ</t>
    </rPh>
    <phoneticPr fontId="5"/>
  </si>
  <si>
    <t>2025/35週</t>
  </si>
  <si>
    <t>食中毒情報  (9/1-9/7)</t>
    <rPh sb="0" eb="3">
      <t>ショクチュウドク</t>
    </rPh>
    <rPh sb="3" eb="5">
      <t>ジョウホウ</t>
    </rPh>
    <phoneticPr fontId="5"/>
  </si>
  <si>
    <t>海外情報  (9/1-9/7)</t>
    <rPh sb="0" eb="4">
      <t>カイガイジョウホウ</t>
    </rPh>
    <phoneticPr fontId="5"/>
  </si>
  <si>
    <t>食品表示
 (9/1-9/7)</t>
    <rPh sb="0" eb="2">
      <t>ショクヒン</t>
    </rPh>
    <rPh sb="2" eb="4">
      <t>ヒョウジ</t>
    </rPh>
    <phoneticPr fontId="5"/>
  </si>
  <si>
    <t>食品表示 (9/1-9/7)</t>
    <phoneticPr fontId="5"/>
  </si>
  <si>
    <t>残留農薬  (9/1-9/7)</t>
    <phoneticPr fontId="15"/>
  </si>
  <si>
    <t>今週のお題　(掃除用具はキレイに保管しましょう !)</t>
    <rPh sb="7" eb="9">
      <t>ソウジ</t>
    </rPh>
    <rPh sb="9" eb="11">
      <t>ヨウグ</t>
    </rPh>
    <rPh sb="16" eb="18">
      <t>ホカン</t>
    </rPh>
    <phoneticPr fontId="5"/>
  </si>
  <si>
    <t>掃除用具は清潔に取り扱い、きれいに使い続けないと、汚れを振りまくことになります！</t>
    <rPh sb="0" eb="2">
      <t>ソウジ</t>
    </rPh>
    <rPh sb="2" eb="4">
      <t>ヨウグ</t>
    </rPh>
    <rPh sb="5" eb="7">
      <t>セイケツ</t>
    </rPh>
    <rPh sb="8" eb="9">
      <t>ト</t>
    </rPh>
    <rPh sb="10" eb="11">
      <t>アツカ</t>
    </rPh>
    <rPh sb="17" eb="18">
      <t>ツカ</t>
    </rPh>
    <rPh sb="19" eb="20">
      <t>ツヅ</t>
    </rPh>
    <rPh sb="25" eb="26">
      <t>ヨゴ</t>
    </rPh>
    <rPh sb="28" eb="29">
      <t>フ</t>
    </rPh>
    <phoneticPr fontId="5"/>
  </si>
  <si>
    <t>★ほうきは、直接床に立て掛け保管すると先が曲がってしまいます。同様に、ブラシ、デッキブラシ、水切りワイパーも床に立て掛け保管すると先が曲がり使いにくくなります。折角洗浄した用具も床など接地面から再汚染を受けます。
★上手に保管するポイント
掃除用具を使ったら、直ぐに乾燥させるよう吊るして保管します。乾いたら埃をはたき、取っ手などの汚れも拭き取ります。
★水気の多い床や側溝に立て掛けておくと雑菌が繁殖し、すえた異臭の原因となります。
★掃除用具の始末を見れば、清掃状況の管理程度がほぼ推察できます。掃除用具は、常に清潔に保管してください。</t>
    <rPh sb="8" eb="9">
      <t>ユカ</t>
    </rPh>
    <rPh sb="10" eb="11">
      <t>タ</t>
    </rPh>
    <rPh sb="12" eb="13">
      <t>カ</t>
    </rPh>
    <rPh sb="32" eb="33">
      <t>ヨウ</t>
    </rPh>
    <rPh sb="56" eb="57">
      <t>タ</t>
    </rPh>
    <rPh sb="58" eb="59">
      <t>カ</t>
    </rPh>
    <rPh sb="70" eb="71">
      <t>ツカ</t>
    </rPh>
    <rPh sb="86" eb="88">
      <t>ヨウグ</t>
    </rPh>
    <rPh sb="89" eb="90">
      <t>ユカ</t>
    </rPh>
    <rPh sb="92" eb="94">
      <t>セッチ</t>
    </rPh>
    <rPh sb="94" eb="95">
      <t>メン</t>
    </rPh>
    <rPh sb="97" eb="98">
      <t>サイ</t>
    </rPh>
    <rPh sb="101" eb="102">
      <t>ウ</t>
    </rPh>
    <rPh sb="108" eb="110">
      <t>ジョウズ</t>
    </rPh>
    <rPh sb="111" eb="113">
      <t>ホカン</t>
    </rPh>
    <rPh sb="120" eb="122">
      <t>ソウジ</t>
    </rPh>
    <rPh sb="122" eb="124">
      <t>ヨウグ</t>
    </rPh>
    <rPh sb="125" eb="126">
      <t>ツカ</t>
    </rPh>
    <rPh sb="130" eb="131">
      <t>ス</t>
    </rPh>
    <rPh sb="133" eb="135">
      <t>カンソウ</t>
    </rPh>
    <rPh sb="140" eb="141">
      <t>ツ</t>
    </rPh>
    <rPh sb="144" eb="146">
      <t>ホカン</t>
    </rPh>
    <rPh sb="150" eb="151">
      <t>カワ</t>
    </rPh>
    <rPh sb="154" eb="155">
      <t>ホコリ</t>
    </rPh>
    <rPh sb="160" eb="161">
      <t>ト</t>
    </rPh>
    <rPh sb="162" eb="163">
      <t>テ</t>
    </rPh>
    <rPh sb="166" eb="167">
      <t>ヨゴ</t>
    </rPh>
    <rPh sb="169" eb="170">
      <t>フ</t>
    </rPh>
    <rPh sb="171" eb="172">
      <t>ト</t>
    </rPh>
    <rPh sb="178" eb="180">
      <t>ミズケ</t>
    </rPh>
    <rPh sb="181" eb="182">
      <t>オオ</t>
    </rPh>
    <rPh sb="183" eb="184">
      <t>ユカ</t>
    </rPh>
    <rPh sb="185" eb="187">
      <t>ソッコウ</t>
    </rPh>
    <rPh sb="188" eb="189">
      <t>タ</t>
    </rPh>
    <rPh sb="190" eb="191">
      <t>カ</t>
    </rPh>
    <rPh sb="196" eb="198">
      <t>ザッキン</t>
    </rPh>
    <rPh sb="199" eb="201">
      <t>ハンショク</t>
    </rPh>
    <rPh sb="206" eb="208">
      <t>イシュウ</t>
    </rPh>
    <rPh sb="209" eb="211">
      <t>ゲンイン</t>
    </rPh>
    <rPh sb="219" eb="221">
      <t>ソウジ</t>
    </rPh>
    <rPh sb="221" eb="223">
      <t>ヨウグ</t>
    </rPh>
    <rPh sb="224" eb="226">
      <t>シマツ</t>
    </rPh>
    <rPh sb="227" eb="228">
      <t>ミ</t>
    </rPh>
    <rPh sb="231" eb="233">
      <t>セイソウ</t>
    </rPh>
    <rPh sb="233" eb="235">
      <t>ジョウキョウ</t>
    </rPh>
    <rPh sb="236" eb="238">
      <t>カンリ</t>
    </rPh>
    <rPh sb="238" eb="240">
      <t>テイド</t>
    </rPh>
    <rPh sb="243" eb="245">
      <t>スイサツ</t>
    </rPh>
    <rPh sb="250" eb="252">
      <t>ソウジ</t>
    </rPh>
    <rPh sb="252" eb="254">
      <t>ヨウグ</t>
    </rPh>
    <rPh sb="256" eb="257">
      <t>ツネ</t>
    </rPh>
    <rPh sb="258" eb="260">
      <t>セイケツ</t>
    </rPh>
    <rPh sb="261" eb="263">
      <t>ホカン</t>
    </rPh>
    <phoneticPr fontId="5"/>
  </si>
  <si>
    <t>★掃除用具の管理ポイントは乾燥させること。湿った状態にしておかないこと。風通しの良い状態で保管すること。そのためには、床や壁に用具を立て掛けずに、吊るして保管することです。
★清掃用具を上手に管理するアイデアとして
使用エリアと用具を同一色にしたり、担当者の名札をつけて管理に責任を持ってもらうことも効果的です。
器具の保管方法が悪いと、すぐ器具が使いづらくなり、汚れが目立ち始めます。
まずは、清掃用具の管理状況をあなた自身で確認してみてください。</t>
    <rPh sb="1" eb="3">
      <t>ソウジ</t>
    </rPh>
    <rPh sb="3" eb="5">
      <t>ヨウグ</t>
    </rPh>
    <rPh sb="6" eb="8">
      <t>カンリ</t>
    </rPh>
    <rPh sb="13" eb="15">
      <t>カンソウ</t>
    </rPh>
    <rPh sb="21" eb="22">
      <t>シメ</t>
    </rPh>
    <rPh sb="24" eb="26">
      <t>ジョウタイ</t>
    </rPh>
    <rPh sb="45" eb="47">
      <t>ホカン</t>
    </rPh>
    <rPh sb="59" eb="60">
      <t>ユカ</t>
    </rPh>
    <rPh sb="61" eb="62">
      <t>カベ</t>
    </rPh>
    <rPh sb="63" eb="65">
      <t>ヨウグ</t>
    </rPh>
    <rPh sb="66" eb="67">
      <t>タ</t>
    </rPh>
    <rPh sb="68" eb="69">
      <t>カ</t>
    </rPh>
    <rPh sb="73" eb="74">
      <t>ツ</t>
    </rPh>
    <rPh sb="77" eb="79">
      <t>ホカン</t>
    </rPh>
    <rPh sb="88" eb="90">
      <t>セイソウ</t>
    </rPh>
    <rPh sb="90" eb="92">
      <t>ヨウグ</t>
    </rPh>
    <rPh sb="93" eb="95">
      <t>ジョウズ</t>
    </rPh>
    <rPh sb="96" eb="98">
      <t>カンリ</t>
    </rPh>
    <rPh sb="108" eb="110">
      <t>シヨウ</t>
    </rPh>
    <rPh sb="114" eb="116">
      <t>ヨウグ</t>
    </rPh>
    <rPh sb="117" eb="119">
      <t>ドウイツ</t>
    </rPh>
    <rPh sb="119" eb="120">
      <t>ショク</t>
    </rPh>
    <rPh sb="129" eb="131">
      <t>ナフダ</t>
    </rPh>
    <rPh sb="135" eb="137">
      <t>カンリ</t>
    </rPh>
    <rPh sb="138" eb="140">
      <t>セキニン</t>
    </rPh>
    <rPh sb="141" eb="142">
      <t>モ</t>
    </rPh>
    <rPh sb="150" eb="153">
      <t>コウカテキ</t>
    </rPh>
    <rPh sb="157" eb="159">
      <t>キグ</t>
    </rPh>
    <rPh sb="160" eb="162">
      <t>ホカン</t>
    </rPh>
    <rPh sb="162" eb="164">
      <t>ホウホウ</t>
    </rPh>
    <rPh sb="165" eb="166">
      <t>ワル</t>
    </rPh>
    <rPh sb="174" eb="175">
      <t>ツカ</t>
    </rPh>
    <rPh sb="182" eb="183">
      <t>ヨゴ</t>
    </rPh>
    <rPh sb="185" eb="187">
      <t>メダ</t>
    </rPh>
    <rPh sb="188" eb="189">
      <t>ハジ</t>
    </rPh>
    <rPh sb="203" eb="205">
      <t>カンリ</t>
    </rPh>
    <rPh sb="205" eb="207">
      <t>ジョウキョウ</t>
    </rPh>
    <rPh sb="211" eb="213">
      <t>ジシン</t>
    </rPh>
    <rPh sb="214" eb="216">
      <t>カクニン</t>
    </rPh>
    <phoneticPr fontId="5"/>
  </si>
  <si>
    <t xml:space="preserve"> GⅡ　34週   0例</t>
    <rPh sb="6" eb="7">
      <t>シュウ</t>
    </rPh>
    <phoneticPr fontId="5"/>
  </si>
  <si>
    <t xml:space="preserve"> GⅡ35週　0例</t>
    <rPh sb="8" eb="9">
      <t>レイ</t>
    </rPh>
    <phoneticPr fontId="5"/>
  </si>
  <si>
    <t>山口市の旅館で食事をした男女７人が、下痢やおう吐などの症状を訴え、保健所は、ノロウイルスが検出されたことなどから、旅館での食事が原因の食中毒と断定し、食事の提供について、３日間余りの営業停止を命じました。
営業停止を命じられたのは山口市徳地堀の「友景旅館」です。</t>
    <phoneticPr fontId="81"/>
  </si>
  <si>
    <t>NHK</t>
    <phoneticPr fontId="81"/>
  </si>
  <si>
    <t xml:space="preserve">川崎の認可保育所利用の園児ら32人、腹痛や下痢などの症状 5人入院 3人からO157検出 </t>
    <phoneticPr fontId="15"/>
  </si>
  <si>
    <t>　川崎市は4日、同市高津区の認可保育所を利用する園児や職員計32人が腹痛や下痢などの症状を訴えたと発表した。4～5歳の園児4人と20代女性の職員1人の計5人が入院。また1～5歳の園児3人の便から腸管出血性大腸菌O157が検出された。市が原因を調べている。市によると、8月29日午前10時40分ごろ、同園から園児ら複数人が体調不良になったと市保健所に連絡があった。今月4日時点で原因は特定されていない。同園は園内で給食を調理して提供しており、市は8月21日から27日までの給食を検査している。また9月2、3の両日、給食の提供を中止するとともに同4～6日を休園にし、施設内の消毒などをするという。</t>
    <phoneticPr fontId="15"/>
  </si>
  <si>
    <t>神奈川新聞</t>
    <rPh sb="0" eb="3">
      <t>カナガワ</t>
    </rPh>
    <rPh sb="3" eb="5">
      <t>シンブン</t>
    </rPh>
    <phoneticPr fontId="15"/>
  </si>
  <si>
    <t>神奈川県</t>
    <rPh sb="0" eb="4">
      <t>カナガワケン</t>
    </rPh>
    <phoneticPr fontId="15"/>
  </si>
  <si>
    <t>https://news.jp/i/1336297849108840854?c=768367547562557440</t>
    <phoneticPr fontId="15"/>
  </si>
  <si>
    <t>【食中毒】弁当食べた144人が“腸炎ビブリオ”に感染 60代男性が死亡も因果関係は不明 かつては猛威を振るうも北海道では去年まで8年連続で感染者ゼロ 法改正で基準強化の結果</t>
    <phoneticPr fontId="15"/>
  </si>
  <si>
    <t>　弁当を食べた144人が発症した旭川市の食中毒。原因となったのは腸炎ビブリオだった。
144人が腸炎ビブリオによる食中毒
8月25日、北海道旭川市の宅配弁当専門店の弁当を食べた13歳から81歳までの144人が下痢や嘔吐などを訴え、旭川市保健所は腸炎ビブリオによる食中毒と判断した。このうち60代の男性が死亡したが、食中毒との因果関係は分かっていない。北海道の腸炎ビブリオの感染者は1999年には86件1490人と猛威を振るったが、ここ10年では2015年に1件172人、2016年に2件2人と激減している。その大きな理由は、2001年に食品衛生法が一部改正されたことだ。腸炎ビブリオによる食中毒の原因となりやすい生食用の魚介類などの取り扱いについて、10℃以下で保存するなどの新たな基準が設けられた。これにより腸炎ビブリオによる食中毒は激減した。しかし、今回144人の集団食中毒が発生した。</t>
    <phoneticPr fontId="15"/>
  </si>
  <si>
    <t>北海道</t>
    <rPh sb="0" eb="3">
      <t>ホッカイドウ</t>
    </rPh>
    <phoneticPr fontId="15"/>
  </si>
  <si>
    <t>FNNプライムオンライン</t>
    <phoneticPr fontId="15"/>
  </si>
  <si>
    <t>https://news.yahoo.co.jp/articles/f162e4aeffe53321c062d12e5dce8adaaf389ad4</t>
    <phoneticPr fontId="15"/>
  </si>
  <si>
    <t>食中毒の発生について(カンピロバクター)</t>
    <phoneticPr fontId="15"/>
  </si>
  <si>
    <t>　令和7年8月27日(水曜日)、厚木市内の医療機関から「食中毒を疑う症状を呈した患者を診察した。」旨の連絡が厚木保健福祉事務所にありました。
当保健福祉事務所が調査を行った結果、次の理由から、本日、海老名市内の飲食店（3に記載）が提供した食事を原因とする食中毒と決定しました。
食中毒様症状を呈している人の共通の食事が8月19日（火曜日）に当該飲食店が提供した食事だけであること患者の症状が共通していること
患者2名の便からカンピロバクターが検出されたこと患者の症状及び潜伏期間がカンピロバクターによるものと一致すること
患者を診察した医師から食中毒の届出があったこと
　　摂食者数	11名(男性:11名、女性:0名)(調査中)　患者数	8名(男性:8名、女性:0名)(調査中)
　　入院者数	0名(男性:0名、女性:0名)(入院者はおらず、快方に向かっています。)　初発日時	令和7年8月21日(木曜日)　19時30分頃(調査中)
　　主な症状	下痢、腹痛、頭痛、発熱等
　　名称	串亭 廚KURIYA（くしてい　くりや）　営業者	有限会社 ワンズ・ストライド
　　所在地	神奈川県海老名市中新田3-1-6
　　原因食品	調査中　8月19日(火曜日)に提供された主なメニュー
　　串焼きのおまかせ盛り(レバー、ハツもと、つくね、梅しそ焼き、トマト肉巻き、ねぎま、ぼんじり等)、自家製鶏ハムと温玉のシーザーSALADA、　
　　チキン南蛮タルタルソース、明太子入り出し巻き玉子等
　　病因物質	カンピロバクター・ジェジュニ</t>
    <phoneticPr fontId="15"/>
  </si>
  <si>
    <t>https://www.pref.kanagawa.jp/docs/e8z/prs/r3184197.html</t>
    <phoneticPr fontId="15"/>
  </si>
  <si>
    <t>尼崎の飲食店、鳥の刺し身など食べた2人が食中毒　カンピロバクター菌検出</t>
    <phoneticPr fontId="15"/>
  </si>
  <si>
    <t>神戸新聞</t>
    <rPh sb="0" eb="4">
      <t>コウベシンブン</t>
    </rPh>
    <phoneticPr fontId="15"/>
  </si>
  <si>
    <t>兵庫県</t>
    <rPh sb="0" eb="3">
      <t>ヒョウゴケン</t>
    </rPh>
    <phoneticPr fontId="15"/>
  </si>
  <si>
    <t>　兵庫県尼崎市保健所は5日、同市富松町3の飲食店「鳥十」で食事をした男女2人が腹痛や下痢、発熱などの症状を訴え、食中毒を起こす細菌カンピロバクターが検出されたと発表した。同保健所は食中毒と断定し、同店に同日から3日間の営業停止を命じた。同保健所によると、同市の20代男性と同県猪名川町の10代女性で、8月23日夜に4人でこの店を利用。鳥の刺し身などを食べ、同27日以降に発症した。女性は入院したが、快方に向かい、すでに退院したという。</t>
    <phoneticPr fontId="15"/>
  </si>
  <si>
    <t>https://news.jp/i/1336656993919631759?c=768367547562557440</t>
    <phoneticPr fontId="15"/>
  </si>
  <si>
    <t>秋田県</t>
    <rPh sb="0" eb="3">
      <t>アキタケン</t>
    </rPh>
    <phoneticPr fontId="15"/>
  </si>
  <si>
    <t>https://www.sakigake.jp/news/article/20250903AK0013/</t>
    <phoneticPr fontId="15"/>
  </si>
  <si>
    <t xml:space="preserve">食中毒（疑い）が発生しました - 福岡県庁ホームページ </t>
    <phoneticPr fontId="15"/>
  </si>
  <si>
    <t xml:space="preserve">福岡県庁ホームページ </t>
    <phoneticPr fontId="15"/>
  </si>
  <si>
    <t>福岡県</t>
    <rPh sb="0" eb="3">
      <t>フクオカケン</t>
    </rPh>
    <phoneticPr fontId="15"/>
  </si>
  <si>
    <r>
      <t>　　令和７年９月１日（月）、行橋市内の医療機関から、食中毒様症状を呈する患者を診察した旨、京築保健福祉環境事務所に連絡があった。
　同事務所が調査したところ、８月１６日（土）及び８月１７日（日）に、築上郡内の販売店で購入した鶏のたたきを自宅で喫食した２家族６名中３名が、腹痛、下痢、発熱等の症状を呈していることが判明した。現在、同事務所において、食中毒疑いとして調査を進めている。
　　判明分：令和７年８月２０日（水）１７時００分頃（初発）　摂食者数　</t>
    </r>
    <r>
      <rPr>
        <b/>
        <sz val="16"/>
        <rFont val="游ゴシック"/>
        <family val="1"/>
        <charset val="128"/>
      </rPr>
      <t>​</t>
    </r>
    <r>
      <rPr>
        <b/>
        <sz val="16"/>
        <rFont val="游ゴシック"/>
        <family val="3"/>
        <charset val="128"/>
      </rPr>
      <t>　調査中　　判明分：６名
　</t>
    </r>
    <r>
      <rPr>
        <b/>
        <sz val="16"/>
        <rFont val="游ゴシック"/>
        <family val="1"/>
        <charset val="128"/>
      </rPr>
      <t>​</t>
    </r>
    <r>
      <rPr>
        <b/>
        <sz val="16"/>
        <rFont val="游ゴシック"/>
        <family val="3"/>
        <charset val="128"/>
      </rPr>
      <t>　判明分：腹痛、下痢、発熱等　　有症者数　調査中</t>
    </r>
    <r>
      <rPr>
        <b/>
        <sz val="16"/>
        <rFont val="游ゴシック"/>
        <family val="1"/>
        <charset val="128"/>
      </rPr>
      <t>​</t>
    </r>
    <r>
      <rPr>
        <b/>
        <sz val="16"/>
        <rFont val="游ゴシック"/>
        <family val="3"/>
        <charset val="128"/>
      </rPr>
      <t>　　判明分：３名
　　３名中２名が医療機関を受診し、うち１名が入院していたが現在は退院している。　重篤な症状は呈しておらず、快方に向かっている。
　　年齢　10~19歳　　20~29歳　　60～69歳　
　　計　　　男0(0)	0(0)　　　　1(0)	
　　　　　　女1(1)	1(1)　   	0(0)	
　　（１）原因施設：調査中（２）原因食品：調査中（３）病因物質：調査中
　　検査　福岡県保健環境研究所で有症者及び従事者の便等を検査予定。</t>
    </r>
    <rPh sb="342" eb="344">
      <t>ネンレイ</t>
    </rPh>
    <rPh sb="401" eb="402">
      <t>オンナ</t>
    </rPh>
    <phoneticPr fontId="15"/>
  </si>
  <si>
    <t>https://www.pref.fukuoka.lg.jp/press-release/shokuchudoku-20250902-01.html</t>
    <phoneticPr fontId="15"/>
  </si>
  <si>
    <t>東成瀬村の栗駒山荘で先月食中毒発生　4歳から86歳までの86人が腹痛など　運営会社の社長を兼任する村長が陳謝　秋田</t>
    <phoneticPr fontId="15"/>
  </si>
  <si>
    <t>　運営する第三セクターの社長を兼任する東成瀬村の備前博和村長が2日開会した村議会で陳謝しました。
備前村長
「体調を害されたみなさまをはじめ、多くの利用者のみまさまにはご迷惑とご心配をおかけしましたこと衷心よりお詫び申し上げます」
食中毒が発生したのは東成瀬村の第三セクターが運営する「栗駒山荘」です。県などによりますと、先月9日から15日に宿泊し、水や食事を摂った4歳から86歳までの男女86人が腹痛などの症状を訴えています。保健所の調査で、一部の患者や施設で使っていた水などから大腸菌が検出されたことから、県は栗駒山荘の水や食事が原因の食中毒と断定しました。
備前村長
「現在は保健所の指示事項の改善を早急に進めており、9月8日の営業再開を目標に準備を進めております」運営会社の社長を兼任する東成瀬村の備前博和村長は「再発防止の徹底を図り信頼回復に向けて取り組んでいく」と村議会で述べました。施設は先月21日から段階的に営業を自粛していて、県は先月31日から5日間の営業停止処分としています。これまでの調査で飲み水などに使っていた湧き水の消毒装置の薬剤が空になっていたことが判明していて、保健所は貯水槽の定期的な清掃や消毒装置が正常に作動しているか点検するよう指示しています。栗駒山荘を運営する第三セクターを巡っては、従業員不足や固定経費の増加などにより2年連続の赤字決算となっていて、経営改善が喫緊の課題となっています。</t>
    <phoneticPr fontId="15"/>
  </si>
  <si>
    <t>秋田放送</t>
    <rPh sb="0" eb="4">
      <t>アキタホウソウ</t>
    </rPh>
    <phoneticPr fontId="15"/>
  </si>
  <si>
    <t xml:space="preserve">名古屋市中区の焼き鳥店で食中毒 レバーの刺し身など食べた男女10人が下痢や発熱 </t>
    <phoneticPr fontId="15"/>
  </si>
  <si>
    <t xml:space="preserve">中日新聞 </t>
    <phoneticPr fontId="15"/>
  </si>
  <si>
    <t>　名古屋市保健所は1日、中区錦1の焼き鳥店「炭火焼鳥しげ伏見店」で食事をした20～60代の男女10人が下痢や腹痛、発熱などの症状を訴えたと発表した。市保健所は、1日から再発防止策が講じられるまでの間、店を営業禁止処分とした。
　市保健所によると、8月20日と23日に店を利用した2グループから体調不良を訴える連絡があり…以降　有料記事</t>
    <phoneticPr fontId="15"/>
  </si>
  <si>
    <t>愛知県</t>
    <rPh sb="0" eb="3">
      <t>アイチケン</t>
    </rPh>
    <phoneticPr fontId="15"/>
  </si>
  <si>
    <t>https://www.chunichi.co.jp/article/1125578?rct=aichi</t>
    <phoneticPr fontId="15"/>
  </si>
  <si>
    <t>岐南町の弁当業者の集団食中毒、無症状の従業員が感染源に　440人に症状</t>
    <phoneticPr fontId="15"/>
  </si>
  <si>
    <t>中日新聞</t>
    <phoneticPr fontId="15"/>
  </si>
  <si>
    <t>岐阜県</t>
    <rPh sb="0" eb="3">
      <t>ギフケン</t>
    </rPh>
    <phoneticPr fontId="15"/>
  </si>
  <si>
    <t xml:space="preserve">　岐阜県岐南町の仕出し業者「バイパス給食センター」の弁当を食べた約440人が2月、下痢や嘔吐（おうと）などの症状を訴えた集団食中毒で、県は立ち入り調査の結果を7月末に厚生労働省に報告した。報告では、ノロウイルスに感染した無症状の調理従事者から汚染が広がり、消毒が不十分だったことが原因だったとした。県は施設の15カ所でウイルスの拭き取り調査を実施。このうち食材を弁当箱に詰める盛り付け室の蛇口や、野菜の下処理に使うまな板など3カ所からノロウイルスを検出した。水源の井戸水からは検出されなかった...以降　有料記事
</t>
    <phoneticPr fontId="15"/>
  </si>
  <si>
    <t>https://www.chunichi.co.jp/article/1125520?rct=gifu</t>
    <phoneticPr fontId="15"/>
  </si>
  <si>
    <t>【速報】「食の安全安心守り、正直な商売への認識甘かった」ミニストップ社長会見、消費期限偽装で謝罪</t>
    <phoneticPr fontId="15"/>
  </si>
  <si>
    <t>　コンビニチェーン「ミニストップ」が一部の店舗で消費期限を偽って表示していた問題で、午後4時から堀田昌嗣社長が会見を開き、謝罪しました。
ミニストップは8月、大阪や兵庫、京都など7つの都府県の23店舗で、店内で調理したおにぎりなどを一度売り場に並べた後に消費期限を延ばしたラベルを貼り直したり、調理後、時間が経ってからラベルを貼ったりするなど消費期限を偽っていたと発表しました。問題を受け、ミニストップは、店内調理を中止し、全ての店舗で、緊急の調査を実施していましたが、1日、調査結果を発表し、同様の偽装を行っていた店が25店舗だったことを明らかにしました。午後4時から、堀田昌嗣社長が会見を開き「食の安全安心を守り正直な商売を実践することへの認識が甘かった」とした上で、「お客様には大変ご迷惑とご不安をおかけしたことを重ねてお詫び申し上げます。大変申し訳ございませんでした」と謝罪しました。健康被害については、「因果関係は分からない」とした上で、体調不良を訴えた客2人に謝罪したことを明らかにしました。また、再発防止策として、製造・販売・廃棄のデータ照合の徹底や社長直轄の品質管理の担当者を配置し店舗チェック機能を強化、「厨房110番」を新設し内部通報体制を強化、などを発表しました。ミニストップはこれまでの取材に対し、『組織的な不正ではない』としています。会見は、一連の問題発覚以降、初めてです。</t>
    <phoneticPr fontId="15"/>
  </si>
  <si>
    <t>https://news.jp/i/1335144643679879486?c=768367547562557440</t>
    <phoneticPr fontId="15"/>
  </si>
  <si>
    <t>読売テレビ</t>
    <rPh sb="0" eb="2">
      <t>ヨミウリ</t>
    </rPh>
    <phoneticPr fontId="15"/>
  </si>
  <si>
    <t>東京都</t>
    <rPh sb="0" eb="2">
      <t>トウキョウ</t>
    </rPh>
    <rPh sb="2" eb="3">
      <t>ト</t>
    </rPh>
    <phoneticPr fontId="15"/>
  </si>
  <si>
    <t xml:space="preserve">  令和７年９月１日（月），函館市内の保育所から，嘔吐，下痢等の症状を呈している園児が複数名発生している旨，市立函館保健所に通報があった。  函館市内の保育所で，８月２５日（月）から９月５日（金）にかけて職員および園児１８名が，嘔吐や下痢等の症状を呈し，そのうち８名からノロウイルスが検出された。</t>
    <phoneticPr fontId="81"/>
  </si>
  <si>
    <t>函館保健所</t>
    <rPh sb="0" eb="2">
      <t>ハコダテ</t>
    </rPh>
    <rPh sb="2" eb="5">
      <t>ホケンジョ</t>
    </rPh>
    <phoneticPr fontId="81"/>
  </si>
  <si>
    <t>https://www.vietnam.vn/ja/vu-131-nguoi-nhap-vien-sau-tiec-tan-gia-45-nguoi-da-xuat-vien</t>
    <phoneticPr fontId="81"/>
  </si>
  <si>
    <t>　（ダン・トリ） - ザライ省の新築祝いのパーティーで中毒の疑いで入院した患者131人のうち、45人が退院し、残りの人々の健康状態は安定している。
8月31日、 ザライ省イアヒアオ村党委員会書記ファム・ヴァン・フォン氏は、新築祝いのパーティーで中毒の疑いがあった患者131人のうち45人が退院し、残りの人々の健康状態は安定していると述べた。フォン氏によると、コミューンは新築祝いのパーティー参加者全員（食べ物を持ち帰った人々も含む）のリストを作成し、検査と治療のための動員を行っている。 医療センターも専用車両を動員し、人々を健康診断に搬送している。
「健康保険に加入していない人や、家族が困難な状況にある人は、コミューンから治療費の支援を受け、安心して治療を受けられるようになります。コミューンは寄付者と連携し、患者のための食事の準備を行い、食品衛生に配慮します」とフオン氏は述べた。同日午前、イアヒアオ村党委員会が会議を開き、イアヒアオ村クロポナン村の新築祝いパーティー後に食中毒の疑いのある患者の治療に尽力したアユンパ医療センター、フーティエン医療センター、クロポナン村党細胞および6名に、思いがけず表彰を授与した。フオン氏は、受賞した団体や個人は皆、被災者救出における英雄だと述べた。彼らは、草の根の政治システム全体の参加を得て、タイムリーな報告から対応の調整まで、重要な貢献を果たした。そのおかげで、人々の命は守られたのだ。
　イア・ヒアオ村の党委員会は、中毒の疑いのある被害者の治療において優れた功績を挙げた個人や団体に予想外の報酬を与えた（写真：チ・アン）。ダン・トリの報告によると、8月28日午前11時頃、K.D.氏の家族（イア・ヒアオ地区クロ・ポナン村在住）が新築祝いのパーティーを開催し、220人を招待した。新築祝いのパーティーの後、131人が腹痛、嘔吐、下痢、発熱などの症状で入院した。当局は食中毒の可能性を疑っている。
出典: https://dantri.com.vn/suc-khoe/vu-131-nguoi-nhap-v​​ien-sau-tiec-tan-gia-45-nguoi-da-xuat-vien-20250831133455908.htm</t>
    <phoneticPr fontId="81"/>
  </si>
  <si>
    <t>ベトナム</t>
    <phoneticPr fontId="81"/>
  </si>
  <si>
    <t>https://news.yahoo.co.jp/articles/2a5536c58341b35d8b41d2ec725ac4ad0355e96c</t>
    <phoneticPr fontId="81"/>
  </si>
  <si>
    <t>　韓国の歌手で俳優のキム・ジェジュンが共同で立ち上げた伝統酒「狎鷗亭マッコリ」が爆発的な人気を集めている。注文が急増し、異例の緊急増産に踏み切ることになった。業界関係者によると、2025年4月に発売された「狎鷗亭マッコリ」は、注文急増を受けて追加生産が開始された。関係者は「伝統酒が需要急騰で緊急生産に入るのは珍しい。単なる酒類を超えてKフードとKカルチャーをつなぐ新しいアイコンに成長する可能性を示した」と評価する。同商品はこれまでJTBCの料理番組やYouTubeチャンネルなどで継続的に露出し、知名度を高めてきた。さらに最近、ジェジュン本人がYouTubeチャンネルで紹介したことが大きな話題を呼び、国内外で注文が殺到するきっかけとなった。SNSや海外コミュニティでも「K-POPスターが楽しむマッコリ」として注目を集めており、若い世代やグローバル市場でも十分競争力を持つことを証明する現象と受け止められている。</t>
    <phoneticPr fontId="81"/>
  </si>
  <si>
    <t>韓国</t>
    <rPh sb="0" eb="2">
      <t>カンコク</t>
    </rPh>
    <phoneticPr fontId="81"/>
  </si>
  <si>
    <t>https://topics.smt.docomo.ne.jp/article/tuf/region/tuf-2147193</t>
    <phoneticPr fontId="81"/>
  </si>
  <si>
    <t>　台湾当局は、福島第一原発の事故後に続いていた日本産の食品の輸入規制について、すべて撤廃する方針を明らかにしました。台湾では福島第一原発の事故後、日本産食品の輸入規制が行われ、すべての食品に対し「産地証明書」、福島など5つの県については「放射性物質検査報告書」の提出を求めていました。台湾の衛生福利部によりますと、今年7月までに日本産の食品26万点以上の放射性物質検査を行い、全て基準を満たしていたということです。このため、放射性物質のリスクは「無視できる」と判断し、証明書や報告書の提出を撤廃する方針を発表しました。台湾では、今後60日間、市民から意見を募り、最終決定するということです。台湾衛生福利部のHP
これを受け、内堀知事は2日の会見で「今後も県産農林水産物の安全性を確保する取り組みを進めていく。本県の復興にとっても大きな後押しとなるため、撤廃が実現されることを期待している」と話しました。
※画像は台湾衛生福利部のHPより</t>
    <phoneticPr fontId="81"/>
  </si>
  <si>
    <t>台湾</t>
    <rPh sb="0" eb="2">
      <t>タイワン</t>
    </rPh>
    <phoneticPr fontId="81"/>
  </si>
  <si>
    <t>https://www.bloomberg.co.jp/news/articles/2025-09-03/T1ZHY1GOYMTL00?srnd=cojp-v2</t>
    <phoneticPr fontId="81"/>
  </si>
  <si>
    <t>　カナダ・オンタリオ州でのカナディアンウイスキー「クラウンローヤル」の瓶詰め事業を終了すると英ディアジオが決定したことについて、同州のフォード首相が強く抗議した。フォード氏は２日、同州キッチナーで開かれた記者会見中にクラウンローヤルの瓶を手に取って中身を流すパフォーマンスを演じた。州民に対しては州内で製造・瓶詰めされた酒類を買うよう呼びかけた。
relates to カナダ名産ウイスキー、工場閉鎖決定にオンタリオ州首相が異例の抗議
クラウンローヤルの瓶を空けるオンタリオ州のフォード首相（オンタリオ州キッチナー、９月２日）Source: Premier of Ontario/YouTube
　　「最高経営責任者（ＣＥＯ）へのメッセージだ。あなたは私の州の人々を傷つけた。私はあなたを傷つける。来年２月にこの人たちが給料を受け取れない時、あなたは痛感することになる」と語った。その後、瓶を空け、クラウンローヤルのオーナーに清掃費を請求すると述べた。ディアジオは８月28日の声明で、オンタリオ州アマーストバーグの瓶詰め工場を来年２月までに閉鎖すると発表。米顧客に近い場所に事業を移管する狙いがあると説明していた。フォード氏は米国との貿易戦争を通じてカナダの利益を積極的に擁護してきた。今年には、米国による対カナダ関税への対抗措置として、他州の首相とともに州営の店舗から米国産の酒類を撤去した。今回の瓶詰め事業閉鎖により、人口２万3500人のアマーストバーグで200人近くが職を失う見通しだ。従業員を代表する労働組合は声明で、この瓶詰め工場が地元最大の職場だと指摘した。
原題：Ontario Premier Dumps Diageo Whiskey in Public Protest (1)（抜粋）</t>
    <phoneticPr fontId="81"/>
  </si>
  <si>
    <t>https://www.afpbb.com/articles/-/3596168</t>
    <phoneticPr fontId="81"/>
  </si>
  <si>
    <t>スイス</t>
    <phoneticPr fontId="81"/>
  </si>
  <si>
    <t>　【9月2日 AFP】スイス食品大手ネスレは1日、調査の結果「直属の部下との未公表の恋愛関係」は同社の行動規範に抵触していたとして、ローラン・フレックス最高経営責任者（CEO）を同日付で解任した。後任には、ネスレのコーヒーブランド「ネスプレッソ」を率いるフィリップ・ナブラティル氏が就任した。
ポール・ブルケ会長は声明で「これは必要な決断だった。ネスレの価値観とガバナンスは当社の強固な基盤だ。ローラン氏の長年の貢献に感謝する」と述べた。
近年、同僚との恋愛関係をめぐり社内の行動規範に違反したとして、トップビジネスパーソンが解任される事例が相次いでいる。</t>
    <phoneticPr fontId="81"/>
  </si>
  <si>
    <t>https://www.nikkei.com/article/DGXZQOGN02BCM0S5A900C2000000/</t>
    <phoneticPr fontId="81"/>
  </si>
  <si>
    <t>　米小売店に並ぶクラフト・ハインツのケチャップ
【ニューヨーク=朝田賢治】経営不振の米食品大手クラフト・ハインツは2日、事業再生に向け会社を分割する計画を発表した。販売が比較的堅調なケチャップなど調味料を中心とした会社と、事業環境が悪化している加工食品を中心とした会社とに分ける。経営資源配分を独立して判断できるようにし、長期的な事業立て直しを目指すとしている。2026年後半の分割完了を目指す。調味料を中心とした会社にはケチャップのほか、マカロニチーズといった主力ブランドを傘下に置く。24年12月期の売上高の約6割にあたる154億ドル（約2兆3000億円）分を引き継ぐ。加工食品会社にはミニピザや子供用ジュースといったブランドが属する。2社とも上場を維持する。
　同社は15年、ケチャップなどで知られる旧ハインツと、チーズなどを手掛ける旧クラフト・フーズが合併して誕生した。著名投資家のウォーレン・バフェット氏が主導した大型の経営統合案件だった。ただ食生活の変化などで米国などでの加工食品の販売不振が続き、足元では経営統合は失敗だったとの見方が定着していた。</t>
    <phoneticPr fontId="81"/>
  </si>
  <si>
    <t>米国</t>
    <rPh sb="0" eb="2">
      <t>ベイコク</t>
    </rPh>
    <phoneticPr fontId="81"/>
  </si>
  <si>
    <t>https://news.nissyoku.co.jp/flash/1218905</t>
    <phoneticPr fontId="81"/>
  </si>
  <si>
    <t>米エリオット、ペプシコ株6000億円取得　北米事業てこ入れ提案</t>
    <phoneticPr fontId="81"/>
  </si>
  <si>
    <t>　米国の有力アクティビスト投資家（物言う株主）であるエリオット・インベストメント・マネジメントは2日、米食品大手ペプシコの株式を40億ドル（約6000億円）相当取得したと発表した。同社の取締役会に北米事業のてこ入れなど経営改善を求める書簡を送った。経営改革に向けたプレゼンテーション資料では、飲料品・スナック食品のラインアップを見直し、売れ行きの低迷する非中核ブランドを廃止し、的を絞った投資を明確にするよう求めた。ペプシコの主要コーラ飲料「ペプシコーラ」は主力の北米市場でブランド力の低迷が鮮明だ。米飲料業界調査のビバレッジ・ダイジェストによる2024年のブランド別ランキング（販売量ベース）でペプシコーラは4位。長年のライバル、コカ・コーラがトップを維持する中、23年には2位から転落し、ドクター・ペッパー（2位）、スプライト（3位）に抜かれた。
　　ペプシコは近年、成長分野と位置づけてきたスナック食品でもインフレ下で進めた値上げや容量縮小が消費者離れを招き、販売が伸び悩む。25年4〜6月期決算では純利益は前年同期比6割減の12億6300万ドルにとどまった。販売数量は北米の食品が1%減、北米の飲料が2%減となった。エリオットはペプシコが自前で運営しているボトリング（飲料の充塡事業）施設を地域のボトラーに委ねることも提案した。一連の経営改革によりペプシコの株価は「50%以上の上昇余地がある」と書簡に記した。
　ペプシコは2日、エリオットからの提案を受け取ったことを発表し「同社の見解を検討する」と説明した。ペプシコの株価は2日、一時前週末比6%高の157.80ドルまで上昇した。その後は伸び悩み、結局1%高で引けた。エリオットは運用資産総額760億ドルを持つアクティビスト投資家で、米国内外の大型株への投資やキャンペーンを展開している。昨年は米コーヒーチェーン大手スターバックスに投資し、経営トップ交代の一因となった。日本株では住友不動産などに投資している。</t>
    <phoneticPr fontId="81"/>
  </si>
  <si>
    <t>https://news.yahoo.co.jp/articles/0321ba02af30b04f196cacac4f2c024582b772e0</t>
    <phoneticPr fontId="81"/>
  </si>
  <si>
    <t>　英国で、難民審査の待機者が滞在する政府借り上げのホテルが大きな論議の的となっている。
　ホテル運用に反対する住民や自治体の訴えを受け、高等法院が滞在差し止めの仮処分を命じたが、上級審である控訴院は29日、運用継続を求める政府の主張を支持すると決定。難民滞在が当面続くことになり、反発する住民の抗議デモが一層活発化する見通しだ。このホテルは南東部エセックス州にある「ベルホテル」。難民申請中の男性138人が宿泊しているが、うち1人が7月、少女に性的嫌がらせを試み訴追されたのをきっかけに、住民が立ち退きを求めデモを繰り返した。こうした事態を受けて地元自治体は今月12日、難民の滞在差し止めを請求。高等法院は19日に請求を認める判断を下し、9月半ばまでに立ち退きが行われるはずだった。
　これに政府が異議を申し立て、控訴院は29日、「多数の事実誤認があった」と高等法院の決定を覆す判決を下した。地元は強く反発し、自治体関係者は「（差し止めへ）闘い続ける」と表明。反移民を唱え支持率首位に立つ右派ポピュリスト政党「リフォームUK」のファラージ党首は「住民より不法移民が人権を認められている」と批判し、「わが党が（難民を）止める」と強調した。英国では難民や不法移民の流入が深刻化し、喫緊の政治課題となっている。政府は取り締まり強化や送還の枠組みづくりなどで抑制を試みるが、数は増え続ける一方だ。
　政府統計によると、亡命申請者は今年6月までの1年間で前年比約14％増の11万1000人。2002年時のピーク（10万3000人）を更新した。多くは小型ボートで英仏海峡を渡って入国。申請者は決定が出るまでホテルなどに収容され、税金で賄われる宿泊費は1日当たり平均577万ポンド（約11億4500万円）に達するという。治安面の不安も相まり国民の強い反発を招いている。　</t>
    <phoneticPr fontId="81"/>
  </si>
  <si>
    <t>英国</t>
    <rPh sb="0" eb="2">
      <t>エイコク</t>
    </rPh>
    <phoneticPr fontId="81"/>
  </si>
  <si>
    <t>https://news.nifty.com/article/world/china/12181-4447797/</t>
    <phoneticPr fontId="81"/>
  </si>
  <si>
    <t>　ケンタッキーフライドチキン（KFC）やピザハットを運営するヤム・チャイナは第2四半期（4～6月）の営業利益率が10．9％と過去2番目の四半期高水準を記録した。デフレ圧力下でもコスト抑制と運営効率化、デジタル強化が下支えとなった。マクドナルドは2025年に年1000店を出し、28年に1万店を狙う。こうした中、サブウェイが8日に中国1000号店に到達し、注目度を高めている。対照的にバーガーキングは伸び悩んでいる。
王者、挑戦者、急伸組
　ヤム・チャイナは6月末で総店舗1万6978店（うちKFCが1万2238店）と中国最大のネットワークを形成し、低線級都市まで広く展開している。
　マクドナルドは25年に約1000店を新規出店し、28年に1万店体制を目標に加速中だ。
こうした中、サブウェイは8日に中国1000号店へ到達し、出店ペースの勾配で存在感を高めた。一方、バーガーキングは1474店規模にとどまり、親会社RBIが約1億5800万ドルで中国事業を実質掌握するなど再編局面にある。
　勝ち組に共通するのは3点だ。
第一に現地化。KFCは朝食や鶏メニューの中華アレンジで裾野を拡大した。
第二に供給網。広域を支える調達・物流の厚みが多店舗の立ち上げ速度を決める。
第三にデジタル。ヤム・チャイナはデリバリーが会社売上の約45％、デジタル注文比率94％と注文、会員、販促を深く組み込んで回転率と客単価を底上げしている。
　サブウェイ急伸の背景
サブウェイの伸長は一過性ではない。FRSとの20年で約4000店のマスターフランチャイズ契約が、立地獲得と投資配分を一元化し、開発を加速している。トップは「年300～500店がベースライン」と語り、8月の1000号店到達で拡大量産の体制を示した。商品は「健康×カスタマイズ」で差別化し、デジタル・宅配との親和性も高い。
バーガーキングの課題
バーガーキングの店舗数は1474店にとどまり、RBIが約1億5800万ドルでほぼ全持分を取得して立て直しを図る。今後は資本耐性、供給網、差別化命題の再設計が不可欠で、値引き依存からの脱却と体験価値の再構築が問われる</t>
    <phoneticPr fontId="81"/>
  </si>
  <si>
    <t>中国</t>
    <rPh sb="0" eb="2">
      <t>チュウゴク</t>
    </rPh>
    <phoneticPr fontId="81"/>
  </si>
  <si>
    <t>https://jp.reuters.com/markets/japan/ES2KA55QJJNKFIFTPAZNUOYZWU-2025-09-02/</t>
    <phoneticPr fontId="81"/>
  </si>
  <si>
    <t>　 米投資会社エリオット・インベストメント・マネジメントは２日、米食品・飲料大手ペプシコ(PEP.O), opens new tabの株式約４０億ドル分を取得したことを明らかにした。スナック菓子などでの消費者の嗜好の変化を踏まえ、ペプシコが健康飲料に着目する中、成長回復と株価上昇に向け、経営への圧力を強める構えだ。 食品業界は、原材料価格の上昇や嗜好の変化が売り上げの逆風となる中、分割や合併を通じて事業の再構築を図っている。エリオットの主要投資先の一つとなっているペプシコ株は、２０２３年５月に最高値を付けて以降、約２５％下落している。ただ、大量の株式保有が伝わった朝方の取引では一時６％上昇した。 エリオットはペプシコの北米飲料部門が、戦略的な誤りのほか、市場シェア低下、新ブランド・新製品投入に伴う重点の分散が原因で、成長や利益率が競合他社に後れを取っていると指摘。ライバルのコカ・コーラ(KO.N), opens new tabに倣い、ボトリング事業で再フランチャイズ化の可能性を検討すべきだとも求めた。 エリオットは書簡で「適切な方針と意欲的な再生計画があれば、ペプシコは再生し、大きな株主価値を提供可能なチャンスがある」とし、「マーケティングやイノベーションの強化によって炭酸飲料という中核事業を守りつつ、成長分野を厳選して拡大していくべきだ」と言及した。 約１０年前、米著名アクティビスト（物言う投資家）として知られるネルソン・ペルツ氏が、ペプシコに対し、苦戦する飲料部門を堅調なスナック菓子事業から分離するよう求めたものの、実現しなかった。</t>
    <phoneticPr fontId="81"/>
  </si>
  <si>
    <t>米国</t>
    <rPh sb="0" eb="1">
      <t>ベイ</t>
    </rPh>
    <rPh sb="1" eb="2">
      <t>コク</t>
    </rPh>
    <phoneticPr fontId="81"/>
  </si>
  <si>
    <t>https://jp.reuters.com/markets/japan/funds/UFTZQU56ZVOKXKQJ7FAZJE7IDU-2025-09-03/</t>
    <phoneticPr fontId="81"/>
  </si>
  <si>
    <t>　インドのシタラマン財務相は３日、物品・サービス税（ＧＳＴ、全国統一の間接税）の抜本的改正を正式に発表した。
シタラマン氏が委員長を務め、各州代表が参加する専門委員会が、日用品を中心に数百品目の税率を引き下げることを承認した。ヒンドゥー教の重要な宗教行事「ナブラトリ」が始まる今月２２日から実施する。
ＧＳＴは構造が複雑で税率区分が多過ぎるとの批判が出ており、委員会は税率をこれまでの４段階から、５％と１８％の２段階に簡素化する措置も認めた。
シタラマン氏は税率について、歯磨き粉やシャンプーなどは１８％から５％に、小型車とエアコン、テレビなどは２８％から１８％に下がると説明。個人加入の生命保険と医療保険は全て課税対象から除外されると述べた。
委員会は、たばこなどの嗜好品や大型車などの「ぜいたく品」には４０％の課税を導入するとしている。
今回の改正で連邦政府と各州政府は４８００億ルピー（５４億９０００万ドル）の税収を失う見込み。ただＳＢＩのチーフエコノミスト、カンティ・ゴーシュ氏は、減税による消費喚起の効果が税収減のマイナスを相殺するか、上回ると予想した。</t>
    <phoneticPr fontId="81"/>
  </si>
  <si>
    <t>インド</t>
    <phoneticPr fontId="81"/>
  </si>
  <si>
    <t>韓流歌手が立ち上げた「狎鷗亭マッコリ」、注文殺到で緊急増産へ（KOREA WAVE） Yahoo!ニュース</t>
  </si>
  <si>
    <t xml:space="preserve">台湾、日本産食品の輸入規制すべて撤廃へ「産地証明書」や「検査報告書」不要に 　ｄメニューニュース </t>
  </si>
  <si>
    <t xml:space="preserve">カナダ名産ウイスキー、工場閉鎖決定にオンタリオ州首相が異例の抗議 - ブルームバーグ </t>
  </si>
  <si>
    <t>インド政府がＧＳＴ抜本改正を正式発表、数百品目の税率引き下げ</t>
  </si>
  <si>
    <t>米エリオット、ペプシコ株を40億ドル分取得　成長目指し経営に圧力</t>
  </si>
  <si>
    <t>ネスレ、CEOを解任 直属部下との恋愛が行動規範に抵触　写真4枚　国際ニュース：AFPBB News</t>
  </si>
  <si>
    <t>米クラフト・ハインツ、会社分割を発表　調味料と加工食品に分離 - 日本経済新聞</t>
  </si>
  <si>
    <t xml:space="preserve">英で「難民ホテル」が論議 裁判所が容認、地元で抗議拡大も（時事通信） - Yahoo!ニュース </t>
  </si>
  <si>
    <t xml:space="preserve">中国の米系外食勢力図、サブウェイが急伸で勝ち組入り - ニフティニュース </t>
  </si>
  <si>
    <t xml:space="preserve">新築祝いのパーティー後に131人が入院、うち45人が退院 - Vietnam.vn </t>
  </si>
  <si>
    <t>回収＆返金</t>
  </si>
  <si>
    <t>キーライフ</t>
  </si>
  <si>
    <t>HiOLI</t>
  </si>
  <si>
    <t>イオンリテール</t>
  </si>
  <si>
    <t>京阪ザ・ストア</t>
  </si>
  <si>
    <t>新三郎商店</t>
  </si>
  <si>
    <t>回収＆返金/交換</t>
  </si>
  <si>
    <t>阿藻珍味</t>
  </si>
  <si>
    <t>ベイシア</t>
  </si>
  <si>
    <t>さとう</t>
  </si>
  <si>
    <t>オーケー</t>
  </si>
  <si>
    <t>DAYTOLIF...</t>
  </si>
  <si>
    <t>サミット</t>
  </si>
  <si>
    <t>回収</t>
  </si>
  <si>
    <t>チェスコ</t>
  </si>
  <si>
    <t>松原正商店</t>
  </si>
  <si>
    <t>加藤産業</t>
  </si>
  <si>
    <t>フレスコ</t>
  </si>
  <si>
    <t>マックスバリュ東...</t>
  </si>
  <si>
    <t>ライフコーポレー...</t>
  </si>
  <si>
    <t>回収＆交換</t>
  </si>
  <si>
    <t>魚力</t>
  </si>
  <si>
    <t>松崎商店</t>
  </si>
  <si>
    <t>ジー＆フォー</t>
  </si>
  <si>
    <t>長岡喜多町店 田舎パイ かぼちゃ 一部賞味期限誤記</t>
  </si>
  <si>
    <t>ツルヤ</t>
  </si>
  <si>
    <t>若鶏むね肉山賊焼き 一部(卵,乳成分,豚肉)表示欠落</t>
  </si>
  <si>
    <t>左衛門</t>
  </si>
  <si>
    <t>博多 玉露 ぶらぶら 一部材料計量ミス</t>
  </si>
  <si>
    <t>サラダクラブ</t>
  </si>
  <si>
    <t>10品目のサラダレタスやパプリカ 一部添付ドレッシング賞味期限切れ</t>
  </si>
  <si>
    <t>サンエー</t>
  </si>
  <si>
    <t>石窯トーストレーズン 一部消費期限表示欠落</t>
  </si>
  <si>
    <t>マックスバリュ関...</t>
  </si>
  <si>
    <t>瀬戸内塩レモン鶏もも唐揚げ弁当 一部(乳)表示欠落</t>
  </si>
  <si>
    <t>綿半ホームエイド...</t>
  </si>
  <si>
    <t>万力店 ボイルつぶ貝(加熱用) 一部保存温度誤表示</t>
  </si>
  <si>
    <t>沖縄県物産公社</t>
  </si>
  <si>
    <t>沖縄パインの鳳梨酥 一部カビ発生の恐れ</t>
  </si>
  <si>
    <t>デリシア</t>
  </si>
  <si>
    <t>デリシアセレクション鎌倉ハムももハム 一部塩味が強い</t>
  </si>
  <si>
    <t>ジェイアール東海...</t>
  </si>
  <si>
    <t>JR東海高島屋 キャロットケーキ他 一部賞味期限誤記</t>
  </si>
  <si>
    <t>とろさばのしめさば太巻 一部(卵,えび)表示欠落</t>
  </si>
  <si>
    <t>ベルジョイス</t>
  </si>
  <si>
    <t>さんま蒲焼 一部消費期限誤記</t>
  </si>
  <si>
    <t>幸月</t>
  </si>
  <si>
    <t>ベークドチーズケーキ 一部(小麦)表示欠落</t>
  </si>
  <si>
    <t>ぎゅーとら</t>
  </si>
  <si>
    <t>志摩店 ソフトフランス 一部(卵)表示欠落</t>
  </si>
  <si>
    <t>大黒田店 若どりモモ 一部消費期限誤記</t>
  </si>
  <si>
    <t>富士伊豆農業協同...</t>
  </si>
  <si>
    <t>かんしょ 一部残留農薬基準超過</t>
  </si>
  <si>
    <t>お刺身盛り合せ 一部(えび)表示欠落</t>
  </si>
  <si>
    <t>LA・PITA</t>
  </si>
  <si>
    <t>養老の天然水500ml 一部異物混入(黒カビ)の恐れ</t>
  </si>
  <si>
    <t>シャトレーゼ</t>
  </si>
  <si>
    <t>契約農場たまごのプリン 一部賞味期限表示欠落</t>
  </si>
  <si>
    <t>イオン九州</t>
  </si>
  <si>
    <t>チキン南蛮弁当 一部消費期限誤記</t>
  </si>
  <si>
    <t>吉野家ホールディ...</t>
  </si>
  <si>
    <t>吉野家 ミニ牛丼の具 一部賞味期限表示欠落</t>
  </si>
  <si>
    <t>マルエツ</t>
  </si>
  <si>
    <t>東久留米店 ヒレカツ巻 一部原材料誤記</t>
  </si>
  <si>
    <t>ジェイアールサー...</t>
  </si>
  <si>
    <t>金沢おみやげ処福井 野焼きちくわ他 一部保存温度逸脱</t>
  </si>
  <si>
    <t>日光食品</t>
  </si>
  <si>
    <t>ゆば入りあんどーなつ 一部製造者住所誤記</t>
  </si>
  <si>
    <t>ハウス食品</t>
  </si>
  <si>
    <t>ハウス ナツメグ 一部品質異常</t>
  </si>
  <si>
    <t>美瑛シングルオリジンミルク他 一部大腸菌群陽性</t>
  </si>
  <si>
    <t>大和鶴間店パン工場 バラエティーパック 一部(卵,乳成分)表示欠落</t>
  </si>
  <si>
    <t>またいちのねり塩 一部蓋上部にカビ発生の恐れ</t>
  </si>
  <si>
    <t>しまなみ海道 ラーメン味比べ3食袋 一部賞味期限誤記</t>
  </si>
  <si>
    <t>小千谷店 舞茸の天麩羅 一部(えび,大豆)表示欠落</t>
  </si>
  <si>
    <t>骨取りあじの南蛮漬け 一部(卵,乳成分)表示欠落</t>
  </si>
  <si>
    <t>カットピザ明太子ポテト 一部(卵.大豆)表示欠落</t>
  </si>
  <si>
    <t>ビアードパパ二層仕立てのレアチーズケーキ他 一部賞味期限誤記</t>
  </si>
  <si>
    <t>じゃが芋とラム肉のクミンスパイス和え 一部消費期限誤記</t>
  </si>
  <si>
    <t>イズニーミモレット６ヶ月熟成６０ｇ他 一部カビ発生の恐れ</t>
  </si>
  <si>
    <t>博多ごぼう天うどん 一部賞味期限誤記</t>
  </si>
  <si>
    <t>韓国ジャバンのり 一部賞味期限表示欠落</t>
  </si>
  <si>
    <t>特製ロースとんかつ弁当他 一部消費期限誤記</t>
  </si>
  <si>
    <t>コーンフライ他 一部(えび,かに,卵,乳成分他)表示欠落</t>
  </si>
  <si>
    <t>玉串店 餡たっぷり!天津飯 一部(えび,さば)表示欠落</t>
  </si>
  <si>
    <t>サーモン燻製とばチップス 一部賞味期限表示欠落</t>
  </si>
  <si>
    <t>揚餅(マヨネーズ) 一部(卵,乳成分)表示欠落</t>
  </si>
  <si>
    <t>さば寿司とさつま芋いなりの秋の助六 一部消費期限誤記</t>
    <phoneticPr fontId="26"/>
  </si>
  <si>
    <t>おにぎりベーコンおかか 一部(小麦,卵,乳製品他)表示欠落</t>
    <phoneticPr fontId="26"/>
  </si>
  <si>
    <t>と</t>
    <phoneticPr fontId="81"/>
  </si>
  <si>
    <t>　上位2種目(賞味期限・アレルギー表記ミス)で全体の　(71%)</t>
    <rPh sb="1" eb="3">
      <t>ジョウイ</t>
    </rPh>
    <rPh sb="4" eb="6">
      <t>シュモク</t>
    </rPh>
    <rPh sb="7" eb="11">
      <t>ショウミキゲン</t>
    </rPh>
    <rPh sb="17" eb="19">
      <t>ヒョウキ</t>
    </rPh>
    <rPh sb="23" eb="25">
      <t>ゼンタイ</t>
    </rPh>
    <phoneticPr fontId="5"/>
  </si>
  <si>
    <t>2025年第34週（8月18日〜8月24日）</t>
    <phoneticPr fontId="81"/>
  </si>
  <si>
    <t>結核例　229例</t>
    <rPh sb="7" eb="8">
      <t>レイ</t>
    </rPh>
    <phoneticPr fontId="5"/>
  </si>
  <si>
    <t>細菌性赤痢4例‌ 
菌種：S. boydii（C群）1例＿感染地域：国内・国外不明S. sonnei（D群）3例＿感染地域：‌‌北海道1例、埼玉県1例、
国内（都道府県不明）1例</t>
    <rPh sb="0" eb="3">
      <t>サイキンセイ</t>
    </rPh>
    <rPh sb="3" eb="5">
      <t>セキリ</t>
    </rPh>
    <rPh sb="6" eb="7">
      <t>レイ</t>
    </rPh>
    <rPh sb="10" eb="12">
      <t>キンシュ</t>
    </rPh>
    <rPh sb="24" eb="25">
      <t>グン</t>
    </rPh>
    <rPh sb="27" eb="28">
      <t>レイ</t>
    </rPh>
    <rPh sb="29" eb="31">
      <t>カンセン</t>
    </rPh>
    <rPh sb="31" eb="33">
      <t>チイキ</t>
    </rPh>
    <rPh sb="34" eb="36">
      <t>コクナイ</t>
    </rPh>
    <rPh sb="37" eb="39">
      <t>コクガイ</t>
    </rPh>
    <rPh sb="39" eb="41">
      <t>フメイ</t>
    </rPh>
    <rPh sb="52" eb="53">
      <t>グン</t>
    </rPh>
    <rPh sb="55" eb="56">
      <t>レイ</t>
    </rPh>
    <rPh sb="57" eb="59">
      <t>カンセン</t>
    </rPh>
    <rPh sb="59" eb="61">
      <t>チイキ</t>
    </rPh>
    <rPh sb="64" eb="67">
      <t>ホッカイドウ</t>
    </rPh>
    <rPh sb="68" eb="69">
      <t>レイ</t>
    </rPh>
    <rPh sb="70" eb="73">
      <t>サイタマケン</t>
    </rPh>
    <rPh sb="74" eb="75">
      <t>レイ</t>
    </rPh>
    <rPh sb="77" eb="79">
      <t>コクナイ</t>
    </rPh>
    <rPh sb="80" eb="84">
      <t>トドウフケン</t>
    </rPh>
    <rPh sb="84" eb="86">
      <t>フメイ</t>
    </rPh>
    <rPh sb="88" eb="89">
      <t>レイ</t>
    </rPh>
    <phoneticPr fontId="81"/>
  </si>
  <si>
    <t xml:space="preserve">腸管出血性大腸菌感染症175例（有症者111例、うちHUS‌2例）‌
感染地域：‌‌国内124例、韓国3例、フィリピン2例、インドネシア1例、シンガポール1例、国外（国不明）1例、国内・国外不明43例
‌国内の感染地域：‌‌神奈川県12例、東京都11例、福岡県11例、大阪府10例、宮城県8例、千葉県8例、愛知県7例、静岡県5例、熊本県5例、兵庫県4例、秋田県3例、埼玉県3例、広島県3例、岩手県2例、群馬県2例、　　　新潟県2例、岐阜県2例、岡山県2例、大分県2例、鹿児島県2例、北海道1例、富山県1例、石川県1例、山梨県1例、長野県1例、奈良県1例、佐賀県1例、宮崎県1例、国内（都道府県不明）12例
</t>
    <phoneticPr fontId="81"/>
  </si>
  <si>
    <t>年齢群：‌‌1歳（4 例 ）、2歳（4 例 ）、3歳（4 例 ）、4歳（4 例 ）、6歳（1 例 ）、7歳（ 2 例 ）、　 8歳（ 1 例 ）、 9歳（ 1 例 ）、 10代（31例）、20代（42例）、30代（19例）、40代（11例）、　　50代（23例）、60代（10例）、70 代（9 例 ）、80代（9例）</t>
    <phoneticPr fontId="81"/>
  </si>
  <si>
    <t>血清群・毒素型：‌‌O157‌VT1・VT2（39例）、O157‌VT2（35例）、O103‌VT1（14例）、O26‌VT1（6例）、O111‌ VT1（4例）、
O121‌VT2（4例）、O157‌VT1‌（4例）、O26‌VT2（3例）、O128‌VT1・VT2‌（2例）、O145‌VT2（2例）、O91‌VT1・VT2‌（2例）、
O103‌VT1・VT2（1例）、O111‌VT1・‌ VT2（1例）、O126‌VT2（1例）、O128‌VT1‌（1例）、O145‌VT1（1例）、O153‌VT1（1例）、
O159‌VT2（1例）、O166‌VT2（1例）、O168‌ VT2（1例）、O74‌VT1（1例）、O91‌VT1‌（1例）、その他・不明（49例）
累積報告数：2,246例（有症者1,222例、うちHUS‌19例．死亡2例）</t>
    <phoneticPr fontId="81"/>
  </si>
  <si>
    <t xml:space="preserve">腸チフス2例‌
パラチフス1例‌
</t>
    <rPh sb="0" eb="1">
      <t>チョウ</t>
    </rPh>
    <rPh sb="5" eb="6">
      <t>レイ</t>
    </rPh>
    <rPh sb="14" eb="15">
      <t>レイ</t>
    </rPh>
    <phoneticPr fontId="81"/>
  </si>
  <si>
    <t>感染地域：ミャンマー2例
感染地域：インド</t>
    <phoneticPr fontId="81"/>
  </si>
  <si>
    <t>E型肝炎5例‌
 　感染地域（感染源）：‌‌北海道1例（不明）、東京都1例（豚肉）、国内
　（都道府県不明）2例（バーベキュー1例、不明1例）、国内・国外不明1例（不明）
A型肝炎1例
　感染地域：広島県</t>
    <phoneticPr fontId="81"/>
  </si>
  <si>
    <t>レジオネラ症59例（肺炎型56例、ポンティアック熱型3例）‌　
　　感染地域：‌神奈川県3例、富山県3例、岐阜県3例、三重県3例、滋賀県3例、北海道2例、栃木県2例、群馬県2例、東京都2例、　　　
　　新潟県2例、長野県2例、愛知県2例、福岡県2例、岩手県1例、福島県1例、茨城県1例、千葉県1例、静岡県1例、京都府1例、　　　
　　兵庫県1例、奈良県1例、広島県1例、山口県1例、徳島県1例、香川県1例、長崎県1例、沖縄県1例、新潟県/愛知県1例、
　　国内（都道府県不明）3例、国内・国外不明10例
‌
 ‌年齢群：‌40代（2例）、50代（12例）、60代（12例）、70代（21例）、80代（10例）、90代以上（2例）累積報告数：1,479例</t>
    <phoneticPr fontId="81"/>
  </si>
  <si>
    <t>アメーバ赤痢2例（腸管アメーバ症2例）‌
感染地域：東京都1例、国内・国外不明1例
‌
感染経路：性的 接 触 1 例（ 同 性 間 ）、その他・不明1例
ウイルス性肝炎2例‌ B型肝炎ウイルス2例＿感染経路：‌‌性的 接 触 1 例（ 異 性 間 ）、その他・不明1例</t>
    <phoneticPr fontId="81"/>
  </si>
  <si>
    <t>2025年第34週</t>
    <rPh sb="4" eb="5">
      <t>ネン</t>
    </rPh>
    <rPh sb="5" eb="6">
      <t>ダイ</t>
    </rPh>
    <rPh sb="8" eb="9">
      <t>シュウ</t>
    </rPh>
    <phoneticPr fontId="81"/>
  </si>
  <si>
    <r>
      <t xml:space="preserve">対前週
</t>
    </r>
    <r>
      <rPr>
        <b/>
        <sz val="14"/>
        <color rgb="FFFF0000"/>
        <rFont val="ＭＳ Ｐゴシック"/>
        <family val="3"/>
        <charset val="128"/>
      </rPr>
      <t>インフルエンザ 　　     　       　　　17%   増加</t>
    </r>
    <r>
      <rPr>
        <b/>
        <sz val="11"/>
        <color rgb="FFFF0000"/>
        <rFont val="ＭＳ Ｐゴシック"/>
        <family val="3"/>
        <charset val="128"/>
      </rPr>
      <t xml:space="preserve">
</t>
    </r>
    <r>
      <rPr>
        <b/>
        <sz val="14"/>
        <color rgb="FFFF0000"/>
        <rFont val="ＭＳ Ｐゴシック"/>
        <family val="3"/>
        <charset val="128"/>
      </rPr>
      <t>新型コロナウイルス          　  　   33%　 増加</t>
    </r>
    <rPh sb="0" eb="3">
      <t>タイゼンシュウゾウカゾウカゲンショウ</t>
    </rPh>
    <rPh sb="36" eb="38">
      <t>ゾウカ</t>
    </rPh>
    <rPh sb="70" eb="72">
      <t>ゾウカ</t>
    </rPh>
    <phoneticPr fontId="81"/>
  </si>
  <si>
    <t>昼食宅配弁当で144名が腸炎ビブリオ食中毒、カレイの唐揚げが原因？／旭川市（2025年08月）</t>
    <phoneticPr fontId="15"/>
  </si>
  <si>
    <r>
      <t xml:space="preserve">   　HTB北海道ニュースの９月４日の記事によると、運営会社の話として、症状を訴えた人が食べたのは「特製塩ザンギ弁当」と「Ｗしょうがソースの魚唐揚げ弁当」で、</t>
    </r>
    <r>
      <rPr>
        <b/>
        <u/>
        <sz val="16"/>
        <rFont val="游ゴシック"/>
        <family val="3"/>
        <charset val="128"/>
      </rPr>
      <t>魚の唐揚げに使用したカレイが原因と考えられるということです。また、食中毒を予防するための措置として加熱後の食材の中心温度を７５℃以上で１分以上を保つことを徹底していなかったということです。</t>
    </r>
    <r>
      <rPr>
        <b/>
        <sz val="16"/>
        <rFont val="游ゴシック"/>
        <family val="3"/>
        <charset val="128"/>
      </rPr>
      <t xml:space="preserve">
　腸炎ビブリオ食中毒は、平成30年以降現在まで今回を除き26件報告されています。このうち、平成30年8月31日から9月3日かけて合計20件の腸炎ビブリオ食中毒が発生していますが、うち7件でウニ（中国産もしくは不明）の関与が決定または推定されています。
</t>
    </r>
    <r>
      <rPr>
        <b/>
        <u/>
        <sz val="16"/>
        <rFont val="游ゴシック"/>
        <family val="3"/>
        <charset val="128"/>
      </rPr>
      <t>今回の事件がカレイが原因とすると、平成8年以降初めての事例で非常に珍しい事例といえます。</t>
    </r>
    <r>
      <rPr>
        <b/>
        <sz val="16"/>
        <rFont val="游ゴシック"/>
        <family val="3"/>
        <charset val="128"/>
      </rPr>
      <t xml:space="preserve">
</t>
    </r>
    <r>
      <rPr>
        <b/>
        <sz val="16"/>
        <color theme="7" tint="-0.249977111117893"/>
        <rFont val="游ゴシック"/>
        <family val="3"/>
        <charset val="128"/>
      </rPr>
      <t>以下保健所の報告から。(https://www.city.asahikawa.hokkaido.jp/700/723/729/d082418_d/fil/0902-04.pdf)</t>
    </r>
    <phoneticPr fontId="15"/>
  </si>
  <si>
    <t>http://shokuei.sblo.jp/article/191479687.html</t>
    <phoneticPr fontId="15"/>
  </si>
  <si>
    <t>さくらのブログ</t>
    <phoneticPr fontId="15"/>
  </si>
  <si>
    <t>神奈川県公表</t>
    <rPh sb="0" eb="4">
      <t>カナガワケン</t>
    </rPh>
    <rPh sb="4" eb="6">
      <t>コウヒョウ</t>
    </rPh>
    <phoneticPr fontId="15"/>
  </si>
  <si>
    <t>牛乳から大腸菌群の陽性反応　製造した牧場に回収命令の行政処分　流通先は県外1か所　現時点で健康被害なし　</t>
    <phoneticPr fontId="15"/>
  </si>
  <si>
    <t>岩手県</t>
    <rPh sb="0" eb="3">
      <t>イワテケン</t>
    </rPh>
    <phoneticPr fontId="15"/>
  </si>
  <si>
    <t>TBS</t>
    <phoneticPr fontId="15"/>
  </si>
  <si>
    <t xml:space="preserve">   岩手県岩泉町の牧場が製造した牛乳が、食品衛生法の定める成分規格に不適合で食中毒などの健康被害につながる可能性があるとして、県は5日、この牧場の製造者に回収を命じました。現時点で健康被害などの問い合わせは寄せられていないということです。
   回収命令の行政処分を受けたのは、岩泉町小本の「さしはた牧場」です。
それによりますと、県が食品衛生法に基づいて食品の安全性を確認するため、9月1日に製造されたこの牧場の「三陸海風ジャージー牛乳」を持ち帰って検査（収去検査）したところ、成分規格で本来陰性となるはずの大腸菌群の陽性反応が出たということです。製造量は20．5リットルで、この牧場はこのうち20リットルを県外の1か所に業務用として販売しました。
県は衛生上なんらかの不備があったとして、この牧場で9月1日に製造された牛乳を違反食品として法律に基づき回収するよう命じました。
現時点で健康被害などの問い合わせは寄せられていませんが、9月8日以降立ち入り検査をして違反の原因について詳しく調べ、この牧場に回収の確実な実施と再発防止に向けた指導を行うとともに、販売先の流通状況についても調査するということです。</t>
    <phoneticPr fontId="15"/>
  </si>
  <si>
    <t>https://newsdig.tbs.co.jp/articles/-/2154289?display=1</t>
    <phoneticPr fontId="15"/>
  </si>
  <si>
    <t xml:space="preserve">東京都、食の安全に向けパブコメ募集 10月30日まで、食品安全推進計画と表示見直し案で </t>
    <phoneticPr fontId="81"/>
  </si>
  <si>
    <t>　東京都は、「東京都食品安全推進計画の改定について（答申（案）の中間まとめ）」および「消費生活条例に基づく食品表示の見直しの考え方」について、都民および事業者からの意見募集（パブリックコメント）を開始した。募集期間は9月4日～10月3日まで。食品安全条例に基づき策定される「食品安全推進計画」は、都の食品安全行政の基本的な方針を定めるもので、答申案では、2026年度（令和8年度）から30年度（同12年度）までの5年間を計画期間とし、現在の課題を踏まえた重点施策が示されている。
　重点施策には、GAP認証制度やHACCPの普及、「健康食品」に対する監視体制の強化、輸入食品対策、災害時に対応可能な人材育成など、全12項目が盛り込まれている。これにより、食の安全を確保するための施策を、事業者・行政・消費者の各立場から多角的に推進する体制を強化する。また、国が進める食品表示制度の合理化に合わせ、東京都独自の消費生活条例による食品表示のあり方についても「見直しの考え方」が整理されており、今回の意見募集に含まれている。
意見募集に関する詳細はこちら（東京都HPより）</t>
    <phoneticPr fontId="81"/>
  </si>
  <si>
    <t>https://wellness-news.co.jp/posts/250905-2/</t>
    <phoneticPr fontId="81"/>
  </si>
  <si>
    <t xml:space="preserve">事故情報DB公表 【9月4日消費者庁発表】食品事故84件 - ウェルネスデイリーニュース </t>
    <phoneticPr fontId="81"/>
  </si>
  <si>
    <t>　消費者庁は9月4日、消費者安全法に基づく重大事故以外の消費者事故を事故情報データバンクに登録したと発表した。
　登録したのは同法12条第2項により消費者庁に通知のあった消費者事故106件。そのうち食品に関連する事故が84件だった。
　リコール・自主回収情報では、「アレルギー表示の欠落」が34件と最も多く、「消費・賞味期限の欠落・誤表示」が7件、冷蔵品を常温で販売するなどして「腐敗のおそれ」のある商品を販売したケースが6件、「カビ発生のおそれ」が5件で続いた。食中毒による事故情報は14件だった（前回9件）。
その他、介護サービスで発生した「薬の誤服用」が3件報告されている。</t>
    <phoneticPr fontId="81"/>
  </si>
  <si>
    <t>https://wellness-news.co.jp/posts/250905-1/</t>
    <phoneticPr fontId="81"/>
  </si>
  <si>
    <t xml:space="preserve">社説＞消費期限偽装 コンビニ業界で検証必要 - 北海道新聞デジタル </t>
    <phoneticPr fontId="81"/>
  </si>
  <si>
    <t>　また食の安心と安全を揺るがす不正が明るみに出た。イオン系列のコンビニチェーン・ミニストップが全国25店舗でおにぎりや弁当などの消費期限を偽装して販売していたと発表した。　北海道内には店舗展開していないものの、身近なコンビニでの偽装に不安が広がる。消費期限に限らず食品表示の不正は、18年前の苫小牧市のミートホープによる牛肉偽装をはじめ全国の食品製造や外食で多発した。反省なく繰り返したことは到底容認できない。
　今回は食品ロスの懸念や人手不足が原因だったとされる。食品ロスを巡っては消費者庁が3月、安全性や品質を担保し消費・賞味期限を必要以上に長くしない指針を出したばかりだ。不正はこの動きに水を差す。業界全体で原因究明と再発防止に取り組む必要があろう。安全に食べられる消費期限は微生物試験などで品質保証できる期間から算出する。おいしく食べられる賞味期限と違い、健康に影響を与える恐れがあり厳しく守らねばならない。
　偽装店舗は東京や大阪など7都府県で一部は3年前から行っていた。ラベルを貼り替え引き延ばし、最大で14時間の延長が発覚した。因果関係は不明だが客の体調不良は2件あった。いずれも直営店でなくフランチャイズで、同じオーナー経営の店舗もある。ミニストップは組織的な関与を否定するが、店舗間で連絡がなかったか、さらなる調査が求められよう。店側は「廃棄ロスを少なくしたいという目的」「店員の余裕のある時間帯にあらかじめ作っておいた」という。コンビニ業界では店内調理が広がり店員の負担は大きい。本部からのプレッシャーや人材難で業務過剰となっていないか検証も大切だ。ミニストップは今回の不正に対する再発防止策で調理場にカメラを導入し、社長直轄の品質管理専任担当者を置くという。今週開いた謝罪会見には親会社のイオン幹部も同席し「グループ全体で食品の安全体制をチェックする」と述べた。本部と店舗のあり方など構造的な問題も洗い出してもらいたい。食品ロスは国内で減少傾向とはいえ年間464万トンに及ぶ。事業系の削減が急務とされるが、今年に入っても日本マクドナルドでおもちゃ付き「ハッピーセット」の人気が過熱し、本体の食品廃棄につながるなど逆行しかねない例も見られる。店や企業単位でなく、食品に携わる産業ぐるみで国や地域社会と協力し、過剰生産を抑制する仕組みづくりを探りたい。</t>
    <phoneticPr fontId="81"/>
  </si>
  <si>
    <t>https://www.hokkaido-np.co.jp/article/1207578/</t>
    <phoneticPr fontId="81"/>
  </si>
  <si>
    <t>【返金対応】自主回収『サミット』9店舗で販売「お惣菜」期限表示の誤り</t>
    <phoneticPr fontId="81"/>
  </si>
  <si>
    <t xml:space="preserve">　食品スーパーマーケットチェーンの『サミット』で販売されていた「北海道産じゃが芋とラム肉のクミンスパイス和え」において、期限表示が「消費期限25.9.2」のところ「賞味期限25.9.19」で表記したため、現在自主回収が行われているとのこと。「本来の消費期限後に喫食した場合に健康被害を起す可能性があります」としている。
回収後の対応は、返金とし、販売店での回収を呼びかけている。
【対象の特定情報】
商品名　：北海道産じゃが芋とラム肉のクミンスパイス和え（小）　北海道産じゃが芋とラム肉のクミンスパイス和え
形　態　：合成樹脂製トレイパック詰めの商品
加工日　：各店共に　加工日　25.9.2　　消費期限：25.9.19
販売店　：サミット㈱各店舗（9店舗）　詳細は「北海道産じゃがいもとラム肉のクミンスパイス和え 製造所情報・販売状況」参照
販売日　：2025年9月2日
販売パック数：北海道産じゃがいもとラム肉のクミンスパイス和え（小）　26パック　　　　　　　　　北海道産じゃがいもとラム肉のクミンスパイス和え　　13パック
各店舗の詳細は「北海道産じゃがいもとラム肉のクミンスパイス和え 製造所情報・販売状況」参照
回収の理由：食品表示法違反　　期限表示を「消費期限25.9.2」のところ「賞味期限25.9.19」で表記した。
期限表示を「消費期限25.9.2」のところ「賞味期限25.9.19」で表記したため、本来の消費期限後に喫食した場合に健康被害を起す可能性があります。
【自主回収】『サミット』9店舗で販売、食品「期限表示の誤り」返金対応 | エンタナビ【自主回収】
　　　　　　『サミット』9店舗で販売、食品「期限表示の誤り」返金対応 | エンタナビ
</t>
    <phoneticPr fontId="81"/>
  </si>
  <si>
    <t>https://news.goo.ne.jp/iw/272043/%E3%80%90%E8%BF%94%E9%87%91%E5%AF%BE%E5%BF%9C%E3%80%91%E8%87%AA%E4%B8%BB%E5%9B%9E%E5%8F%8E%E3%80%8E%E3%82%B5%E3%83%9F%E3%83%83%E3%83%88%E3%80%8F9%E5%BA%97%E8%88%97%E3%81%A7%E8%B2%A9%E5%A3%B2%E3%80%8C%E3%81%8A%E6%83%A3%E8%8F%9C%E3%80%8D%E6%9C%9F%E9%99%90%E8%A1%A8%E7%A4%BA%E3%81%AE%E8%AA%A4%E3%82%8A?from=goo_rec</t>
    <phoneticPr fontId="81"/>
  </si>
  <si>
    <t xml:space="preserve">GMP実施状況の確認、今の感触は？ 消費者庁食品表示課保健表示室長に聞く </t>
    <phoneticPr fontId="81"/>
  </si>
  <si>
    <t>　機能性表示食品のうち天然抽出物等を原材料とする錠剤、カプセル剤等の加工食品（以下、サプリ）の製造・品質管理におけるGMP実質義務化の完全施行が来年9月に迫る。同年8月末までの経過措置期間中に、消費者庁食品表示課に置かれたGMPチームが、その製造・加工施設のGMP実施状況の確認と助言を行う。確認は5月末に開始。現時点でどんな感触を得ているのか。同課保健表示室の今西保室長（＝写真）が8月28日、取材に応じた。
9人体制で全国約350施設を確認
　消費者庁のGMPチームは現在9人体制。内訳は、GMPトップアドバイザー1人、GMPシニアアドバイザー2人、そしてGMP基準専門監視員6人。この体制で来年8月末までに、機能性表示食品のサプリの製造・加工を行う全国約350施設のGMP実施状況の確認、助言を完了する計画だ。ひと月あたり約30施設を確認する必要がある。確認に要する時間は1施設あたり「約半日」（今西室長）だと言うから、スケジュールは極めてタイトだ。1施設あたり2～3人のチーム編成で確認、助言を進めているという。これまで来たことがない消費者庁の行政官がやってくるのだから、確認を受ける側が困惑するのも仕方ない。ただ、GMPチームが来年8月末まで行うのは監査でも検査でもない。「我々は『立ち入り』とも言っていない」と今西室長。「目的はあくまでもGMP実施状況の確認と助言。来年9月1日以降、（機能性表示食品のサプリに関わる）全ての製造・加工施設が、（法令に規定された）GMP基準の遵守を円滑に行っていただけるようにするためだ」
　初回確認の結果、再確認が必要だと判断すれば、「フォローアップ」としての再確認も行う。助言が実際に反映されたか確認し、再度GMP基準の遵守に向けた取り組みを促すのだろう。また、確認結果を踏まえ、GMPチームが課題と捉えた事柄などを「事業者に周知していくことも大事だと思っている」と今西室長は話す……（全文は、ウェルネスニュースグループ会員向けヘルスケア業界専門誌「ウェルネスマンスリーレポート」2025年9月10日発刊号に掲載します）</t>
    <phoneticPr fontId="81"/>
  </si>
  <si>
    <t>https://wellness-news.co.jp/posts/250903-3/</t>
    <phoneticPr fontId="81"/>
  </si>
  <si>
    <t xml:space="preserve">日本食を世界に 農水省、目指すは食品の2カ国語併記の標準化 - Yahoo!ニュース </t>
    <phoneticPr fontId="81"/>
  </si>
  <si>
    <t>　　多言語表記で日本食を世界に――。農林水産省は、インバウンド（訪日外国人客）に人気の国産加工食品の輸出を後押しするため、英語を主とした多言語での原材料表示を
　訪日客が増えるにつれ、伝統的な和食だけでなく、市販の即席ラーメンやたこ焼きなどの身近な食料品に対する海外の評価も高まっている。しかし日本で加工された多くの食品は、原材料や栄養成分などの表示が日本語しかない。訪日客の多くは「原料に何が使われているか分からない状態」（農水省担当者）とされる。日本の食品企業も、国内と海外向けで表示ラベルを付け替えるなどしており、製造工場で別々の工程を設ける手間が生じているという。
　農水省は、普段から国内で流通する加工食品の多言語表示を促すことで、訪日客の理解度がさらに高まり、人気となった商品はそのまま輸出がしやすくなると判断。企業側も輸出向けに表示を新たに作るコストが省け、競争力強化につながる利点があると見込む。来年度のモデル事業は訪日客に人気の特定地域などで、一部の商品を対象に試行して効果や課題を洗い出す予定。来年度予算の概算要求に事業費5500万円を盛り込んだ。主な対象に想定するのは、輸出しやすい常温の加工品。海外で人気の抹茶を使った土産品のほか、ラーメンやうどんといった乾麺やジャムなどを考えている。冷凍のおにぎりやたこ焼きも対象になり得る。輸出先に応じて、英語以外の外国語表記も検討する。
　多言語表記が実現すれば、イスラム教徒向けのハラール食品や、欧米に多いとされるビーガン（完全菜食主義者）に対応した日本食の販売も伸びる可能性がある。また、小麦の代用品となる国産米粉にも着目。米粉を使った商品が小麦アレルギーに配慮した「グルテンフリー」になる強みを売り込み、コメの輸出を強化したい狙いもある。
　農水省の担当者は「モデル事業を通じて海外の規制に適合した多言語表示を実証し、他の企業にも応用できるようにしたい」と話している。</t>
    <phoneticPr fontId="81"/>
  </si>
  <si>
    <t>農水産畜産物に含まれるPFAS調査へ　健康への影響は極めて低い水準と確認～農水省</t>
    <phoneticPr fontId="81"/>
  </si>
  <si>
    <r>
      <rPr>
        <b/>
        <sz val="16"/>
        <rFont val="游ゴシック"/>
        <family val="3"/>
        <charset val="128"/>
      </rPr>
      <t xml:space="preserve">　農林水産省は29日、令和6年度に実施した「国産農畜水産物に含まれる有機フッ素化合物（PFAS）」に関する実態調査と試験研究の結果を取りまとめ、公表した。
　それによると、代表的な農畜水産物14品目を対象に調査を行った結果、PFASの一種であるPFOSおよびPFOAの摂取量は、いずれも食品安全委員会が設定した耐容一日摂取量（TDI）と比較して「十分に少ない水準」にあることが判明した。
</t>
    </r>
    <r>
      <rPr>
        <b/>
        <sz val="14"/>
        <rFont val="游ゴシック"/>
        <family val="3"/>
        <charset val="128"/>
      </rPr>
      <t>　</t>
    </r>
    <r>
      <rPr>
        <b/>
        <sz val="14"/>
        <rFont val="Segoe UI Symbol"/>
        <family val="3"/>
      </rPr>
      <t>🔵</t>
    </r>
    <r>
      <rPr>
        <b/>
        <sz val="14"/>
        <rFont val="游ゴシック"/>
        <family val="3"/>
        <charset val="128"/>
      </rPr>
      <t>摂取量試算、TDIの0.5％未満にとどまる　今回の調査では、国産の玄米、野菜類、畜産物、魚介類など14品目について、PFOS、PFOA、PFHxS、PFNAの4種類のPFASの含有濃度を分析し、各品目の平均的な摂取量を基に摂取量を試算した。その結果、平均的な食生活における摂取量は、PFOSで0.10 ng/kg体重/日（TDIの0.5％）、PFOAで0.08 ng/kg体重/日（TDIの0.4％）とされ、通常の食生活での健康リスクは極めて低いことが確認された。また、仮に最大濃度の食品ばかりを継続的に摂取したとしても、PFOSでTDIの7.5％、PFOAで2.6％にとどまると推計されている。
　</t>
    </r>
    <r>
      <rPr>
        <b/>
        <sz val="14"/>
        <rFont val="Segoe UI Symbol"/>
        <family val="3"/>
      </rPr>
      <t>🔵</t>
    </r>
    <r>
      <rPr>
        <b/>
        <sz val="14"/>
        <rFont val="游ゴシック"/>
        <family val="3"/>
        <charset val="128"/>
      </rPr>
      <t>品目による濃度のばらつき、アユ・アサリなどで特異値も
　調査対象となった農産物4品目（コメ、バレイショ、キャベツ、トマト）では、ほとんどの試料でPFAS濃度が定量下限未満だった。畜産物でも、牛肉、豚肉、鶏肉、牛乳ではおおむね低濃度だったが、鶏卵では一部で高濃度の試料が見られた。水産物においては、マダラやカツオで比較的高めのPFOS濃度が確認されたほか、アユでは特異的に著しく高い濃度の検体が1点見られたものの、その他の試料は他の水産物と同様の濃度範囲にあった。アサリでもPFOSやPFOAが検出され、濃度に大きな幅が見られるなど、品目によって濃度分布が異なる可能性が指摘されている。
　</t>
    </r>
    <r>
      <rPr>
        <b/>
        <sz val="14"/>
        <rFont val="Segoe UI Symbol"/>
        <family val="3"/>
      </rPr>
      <t>🔵</t>
    </r>
    <r>
      <rPr>
        <b/>
        <sz val="14"/>
        <rFont val="游ゴシック"/>
        <family val="3"/>
        <charset val="128"/>
      </rPr>
      <t>水田における玄米への移行はほとんどない　さらに、暫定指針値PFOS/PFOA合計で50ng/L以下を超える環境水を用いた水田における玄米への移行性についても調査が実施された。その結果、土壌中のPFASは玄米中へはほとんど移行・蓄積せず、PFOSで0.005以下、PFOAで0.004以下という低い比率だった。
　</t>
    </r>
    <r>
      <rPr>
        <b/>
        <sz val="14"/>
        <rFont val="Segoe UI Symbol"/>
        <family val="3"/>
      </rPr>
      <t>🔵</t>
    </r>
    <r>
      <rPr>
        <b/>
        <sz val="14"/>
        <rFont val="游ゴシック"/>
        <family val="3"/>
        <charset val="128"/>
      </rPr>
      <t>高濃度地域での個別事例調査でも、安全性を確認　　また、河川水や地下水から暫定指針値（100 ng/L）を超えるPFASが検出された地域内で生産された玄米、バレイショ、キャベツなどについても個別に調査が行われた。これらの試料においても、いずれもPFAS濃度は定量下限未満であり、流通品と同程度の水準にあることが確認された。
　</t>
    </r>
    <r>
      <rPr>
        <b/>
        <sz val="14"/>
        <rFont val="Segoe UI Symbol"/>
        <family val="3"/>
      </rPr>
      <t>🔵</t>
    </r>
    <r>
      <rPr>
        <b/>
        <sz val="14"/>
        <rFont val="游ゴシック"/>
        <family val="3"/>
        <charset val="128"/>
      </rPr>
      <t>今後の対応と情報発信　　農水省では、今回の調査結果を踏まえ、来年度以降も調査対象品目を拡大し、国産農畜水産物のPFAS含有実態のさらなる把握に努める方針。特異的に高い濃度が確認された試料については、原因を含めた追加調査が行われる予定であり、また主食用米以外の農産物への移行性についても試験研究を継続する。</t>
    </r>
    <phoneticPr fontId="81"/>
  </si>
  <si>
    <t>https://wellness-news.co.jp/posts/250831-1/</t>
    <phoneticPr fontId="81"/>
  </si>
  <si>
    <t xml:space="preserve">かんしょ 一部残留農薬基準超過 (2025年9月2日) - エキサイト </t>
    <phoneticPr fontId="15"/>
  </si>
  <si>
    <t>　2025年8月11日-26日に、みしまるかん、フレッシュ北上店、フレッシュ函南店、マックスバリュ熱海店で販売した「かんしょ」において、適応農薬基準値超過 (トリフルミゾール0.04ppm (基準値0.03ppm)が検出。成分名:トリフルミゾール) が判明したため、リコール(自主回収)する。
これまで健康被害の報告はない。(リコールプラス編集部)</t>
    <phoneticPr fontId="15"/>
  </si>
  <si>
    <t>https://www.excite.co.jp/news/article/Recall_53813/</t>
    <phoneticPr fontId="15"/>
  </si>
  <si>
    <t>「業務スーパー」の神戸物産　全輸入農産品の残留農薬を自主検査</t>
    <phoneticPr fontId="15"/>
  </si>
  <si>
    <t>　「業務スーパー」をフランチャイズ展開する神戸物産（兵庫県加古川市）は、輸入する農産品の全コンテナを対象に、残留農薬の自主検査を７月末から開始したと発表した。冷凍の野菜や果物、乾燥させた野菜や茶葉など、調味加工されていない約６８０品目が対象。外部機関に委託し、３１４項目を検査する。
　生産地や輸入後の既存検査に追加して行う。国の定める「輸入食品等モニタリング計画」で検査対象とされている残留農薬を、ガスクロマトグラフ質量分析などで検査する。同社によると、対象商品は年間で輸入コンテナ約３３００個に上る。業界内でも大規模な取り組みという。
　今年５月には、中国産の冷凍大根とピーマンから基準値を超える残留農薬が検出され、自主回収していた。同社はより厳格な検査・販売体制が必要と判断し、輸入農産物の自主検査に踏み切った。検査費用は年間約１億円を見込むが、現時点で商品への価格転嫁は考えていないという。</t>
    <phoneticPr fontId="15"/>
  </si>
  <si>
    <t>https://news.yahoo.co.jp/articles/fde5936b4edb7d62e0841b8afd03411dba830082</t>
    <phoneticPr fontId="15"/>
  </si>
  <si>
    <t>令和7年度 残留農薬分析技術講習会（3日コース） 開催のご案内</t>
    <phoneticPr fontId="15"/>
  </si>
  <si>
    <t xml:space="preserve">　農林水産消費安全技術センター（FAMIC）農薬検査部では、農林水産省からの指示を受けて国内産農産物における農薬の使用状況や残留状況の調査（残留農薬分析）を行っています。 このたび、食品業界、農薬業界、地方公共団体等の方で残留農薬分析に関する技術的な知見を得たい方を対象に、残留農薬分析の基礎的な知識・技術の習得を支援することを目的とした技術講習会を以下のとおり開催いたします。 
１． 開 催 概 要 
実施日 ：令和７年１２月３日（水）～１２月５日（金） 
実施場所 ：FAMIC農薬検査部（東京都小平市鈴木町２－７７２） 
対象者 ：食品業界、農薬業界、地方公共団体（食品衛生監視部局、病害虫防除部局等）等の方で残留農薬分析に関する技術的な知見を得たい方 
内 容 ① 講義：業務説明、分析技術の基礎等 
　　  ② 実技：抽出、精製、機器分析、解析等 
定 員 ：６名（先着順） 受講料 ：８９，５００円（税込） 
申込期間 ：令和７年９月１６日（火）～１０月１５日（水）まで 
申込方法 ：参加をご希望の場合は、受講申込に当たっての注意事項をご確認及びご了承の上、必要事項を記入した受講申込書を下記のメールアドレス宛に件名
「受講申込_残留農薬分析技術講習会_〇〇（受講者名）」と記載し、お申し込みください。 
申し込みメールアドレス ： gijutsukoshu_jittai734@famic.go.jp 　振込期限 ：令和７年１１月１２日（水）（振込先は請求書に記載いたします） </t>
    <phoneticPr fontId="15"/>
  </si>
  <si>
    <t>http://www.famic.go.jp/event/_doc/r07/20250902/notice.pdf</t>
    <phoneticPr fontId="15"/>
  </si>
  <si>
    <t>スポンサーページは１回掲載3,000円(2週連続　5,000円)
ご希望者はこちらまで　→Food・Safety</t>
    <rPh sb="10" eb="11">
      <t>カイ</t>
    </rPh>
    <rPh sb="11" eb="13">
      <t>ケイサイ</t>
    </rPh>
    <rPh sb="18" eb="19">
      <t>エン</t>
    </rPh>
    <rPh sb="21" eb="24">
      <t>シュウレンゾク</t>
    </rPh>
    <rPh sb="30" eb="31">
      <t>エン</t>
    </rPh>
    <rPh sb="34" eb="37">
      <t>キボウシャ</t>
    </rPh>
    <phoneticPr fontId="81"/>
  </si>
  <si>
    <t>2025年 第35週（8/25～8/31）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</si>
</sst>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quot;+&quot;\ #,##0.00;&quot;-&quot;\ #,##0.00"/>
    <numFmt numFmtId="183" formatCode="0_);[Red]\(0\)"/>
    <numFmt numFmtId="184" formatCode="\+0;&quot;▲ &quot;0"/>
  </numFmts>
  <fonts count="209">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11"/>
      <color indexed="63"/>
      <name val="ＭＳ Ｐゴシック"/>
      <family val="3"/>
      <charset val="128"/>
    </font>
    <font>
      <b/>
      <sz val="12"/>
      <color theme="0"/>
      <name val="ＭＳ Ｐゴシック"/>
      <family val="3"/>
      <charset val="128"/>
    </font>
    <font>
      <b/>
      <sz val="10"/>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sz val="16"/>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8"/>
      <color rgb="FFFF0000"/>
      <name val="メイリオ"/>
      <family val="3"/>
      <charset val="128"/>
    </font>
    <font>
      <b/>
      <sz val="8"/>
      <color rgb="FFFF0000"/>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rgb="FF000000"/>
      <name val="游ゴシック"/>
      <family val="3"/>
      <charset val="128"/>
    </font>
    <font>
      <sz val="14"/>
      <color rgb="FF000000"/>
      <name val="Meiryo"/>
      <family val="3"/>
      <charset val="128"/>
    </font>
    <font>
      <b/>
      <sz val="18"/>
      <color rgb="FF333333"/>
      <name val="メイリオ"/>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20"/>
      <color rgb="FF333333"/>
      <name val="メイリオ"/>
      <family val="3"/>
      <charset val="128"/>
    </font>
    <font>
      <sz val="12"/>
      <name val="ＭＳ Ｐゴシック"/>
      <family val="3"/>
      <charset val="128"/>
      <scheme val="minor"/>
    </font>
    <font>
      <b/>
      <sz val="11"/>
      <color rgb="FF222324"/>
      <name val="ＭＳ Ｐゴシック"/>
      <family val="2"/>
      <charset val="128"/>
    </font>
    <font>
      <b/>
      <sz val="14"/>
      <color indexed="8"/>
      <name val="ＭＳ Ｐゴシック"/>
      <family val="3"/>
      <charset val="128"/>
    </font>
    <font>
      <b/>
      <u/>
      <sz val="11"/>
      <name val="ＭＳ Ｐゴシック"/>
      <family val="3"/>
      <charset val="128"/>
    </font>
    <font>
      <sz val="8"/>
      <color theme="1"/>
      <name val="ＭＳ Ｐゴシック"/>
      <family val="3"/>
      <charset val="128"/>
      <scheme val="minor"/>
    </font>
    <font>
      <sz val="11"/>
      <color rgb="FFFFC000"/>
      <name val="ＭＳ Ｐゴシック"/>
      <family val="3"/>
      <charset val="128"/>
      <scheme val="minor"/>
    </font>
    <font>
      <sz val="11"/>
      <color rgb="FF6EF729"/>
      <name val="ＭＳ Ｐゴシック"/>
      <family val="3"/>
      <charset val="128"/>
      <scheme val="minor"/>
    </font>
    <font>
      <sz val="11"/>
      <color theme="5" tint="0.39997558519241921"/>
      <name val="ＭＳ Ｐゴシック"/>
      <family val="3"/>
      <charset val="128"/>
      <scheme val="minor"/>
    </font>
    <font>
      <sz val="11"/>
      <color theme="0" tint="-0.14999847407452621"/>
      <name val="ＭＳ Ｐゴシック"/>
      <family val="3"/>
      <charset val="128"/>
      <scheme val="minor"/>
    </font>
    <font>
      <sz val="11"/>
      <color theme="7" tint="0.39997558519241921"/>
      <name val="ＭＳ Ｐゴシック"/>
      <family val="3"/>
      <charset val="128"/>
      <scheme val="minor"/>
    </font>
    <font>
      <sz val="11"/>
      <color indexed="40"/>
      <name val="ＭＳ Ｐゴシック"/>
      <family val="3"/>
      <charset val="128"/>
      <scheme val="minor"/>
    </font>
    <font>
      <sz val="9"/>
      <color theme="1"/>
      <name val="ＭＳ Ｐゴシック"/>
      <family val="3"/>
      <charset val="128"/>
      <scheme val="minor"/>
    </font>
    <font>
      <b/>
      <u/>
      <sz val="12"/>
      <name val="ＭＳ Ｐゴシック"/>
      <family val="3"/>
      <charset val="128"/>
    </font>
    <font>
      <b/>
      <sz val="18"/>
      <name val="メイリオ"/>
      <family val="3"/>
      <charset val="128"/>
    </font>
    <font>
      <u/>
      <sz val="11"/>
      <color theme="10"/>
      <name val="ＭＳ Ｐゴシック"/>
      <family val="3"/>
      <charset val="128"/>
      <scheme val="minor"/>
    </font>
    <font>
      <b/>
      <sz val="19"/>
      <color rgb="FF000000"/>
      <name val="メイリオ"/>
      <family val="3"/>
      <charset val="128"/>
    </font>
    <font>
      <b/>
      <sz val="14"/>
      <color indexed="10"/>
      <name val="HG創英ﾌﾟﾚｾﾞﾝｽEB"/>
      <family val="1"/>
      <charset val="128"/>
    </font>
    <font>
      <b/>
      <sz val="12"/>
      <color indexed="10"/>
      <name val="HG創英ﾌﾟﾚｾﾞﾝｽEB"/>
      <family val="1"/>
      <charset val="128"/>
    </font>
    <font>
      <sz val="11"/>
      <color rgb="FFFFFF00"/>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b/>
      <sz val="14"/>
      <color indexed="18"/>
      <name val="游ゴシック"/>
      <family val="3"/>
      <charset val="128"/>
    </font>
    <font>
      <sz val="7"/>
      <color theme="1"/>
      <name val="ＭＳ Ｐゴシック"/>
      <family val="3"/>
      <charset val="128"/>
      <scheme val="minor"/>
    </font>
    <font>
      <b/>
      <sz val="16"/>
      <name val="游ゴシック"/>
      <family val="3"/>
      <charset val="128"/>
    </font>
    <font>
      <b/>
      <sz val="16"/>
      <color rgb="FF000000"/>
      <name val="游ゴシック"/>
      <family val="3"/>
      <charset val="128"/>
    </font>
    <font>
      <sz val="20"/>
      <color indexed="9"/>
      <name val="ＭＳ Ｐゴシック"/>
      <family val="3"/>
      <charset val="128"/>
    </font>
    <font>
      <b/>
      <sz val="20"/>
      <name val="メイリオ"/>
      <family val="3"/>
      <charset val="128"/>
    </font>
    <font>
      <b/>
      <sz val="10"/>
      <name val="ＭＳ Ｐゴシック"/>
      <family val="3"/>
      <charset val="128"/>
    </font>
    <font>
      <b/>
      <sz val="11"/>
      <color rgb="FF000000"/>
      <name val="ＭＳ Ｐゴシック"/>
      <family val="3"/>
      <charset val="128"/>
    </font>
    <font>
      <b/>
      <sz val="10"/>
      <color rgb="FFFF0000"/>
      <name val="ＭＳ Ｐゴシック"/>
      <family val="3"/>
      <charset val="128"/>
    </font>
    <font>
      <b/>
      <sz val="10"/>
      <color rgb="FF666666"/>
      <name val="ＭＳ Ｐゴシック"/>
      <family val="2"/>
      <charset val="128"/>
    </font>
    <font>
      <sz val="11"/>
      <color theme="1"/>
      <name val="Noto Sans JP"/>
      <family val="3"/>
      <charset val="128"/>
    </font>
    <font>
      <sz val="22"/>
      <color theme="1"/>
      <name val="AR Pゴシック体S"/>
      <family val="3"/>
      <charset val="128"/>
    </font>
    <font>
      <b/>
      <sz val="20"/>
      <color theme="0"/>
      <name val="ＭＳ Ｐゴシック"/>
      <family val="3"/>
      <charset val="128"/>
    </font>
    <font>
      <b/>
      <sz val="20"/>
      <color theme="1"/>
      <name val="ＭＳ Ｐゴシック"/>
      <family val="3"/>
      <charset val="128"/>
      <scheme val="minor"/>
    </font>
    <font>
      <b/>
      <i/>
      <sz val="14"/>
      <color indexed="10"/>
      <name val="ＭＳ Ｐゴシック"/>
      <family val="3"/>
      <charset val="128"/>
    </font>
    <font>
      <sz val="22"/>
      <name val="ＭＳ Ｐゴシック"/>
      <family val="3"/>
      <charset val="128"/>
    </font>
    <font>
      <b/>
      <sz val="12"/>
      <color theme="1"/>
      <name val="ＭＳ Ｐゴシック"/>
      <family val="3"/>
      <charset val="128"/>
      <scheme val="minor"/>
    </font>
    <font>
      <b/>
      <sz val="12"/>
      <color theme="1"/>
      <name val="メイリオ"/>
      <family val="3"/>
      <charset val="128"/>
    </font>
    <font>
      <b/>
      <sz val="20"/>
      <color theme="1"/>
      <name val="メイリオ"/>
      <family val="3"/>
      <charset val="128"/>
    </font>
    <font>
      <b/>
      <u/>
      <sz val="11"/>
      <color indexed="12"/>
      <name val="ＭＳ Ｐゴシック"/>
      <family val="3"/>
      <charset val="128"/>
    </font>
    <font>
      <sz val="14"/>
      <color theme="1"/>
      <name val="ＭＳ Ｐゴシック"/>
      <family val="3"/>
      <charset val="128"/>
      <scheme val="minor"/>
    </font>
    <font>
      <b/>
      <sz val="14"/>
      <color theme="1"/>
      <name val="メイリオ"/>
      <family val="3"/>
      <charset val="128"/>
    </font>
    <font>
      <b/>
      <sz val="18"/>
      <color theme="1"/>
      <name val="メイリオ"/>
      <family val="3"/>
      <charset val="128"/>
    </font>
    <font>
      <b/>
      <sz val="16"/>
      <color rgb="FFFFFF00"/>
      <name val="メイリオ"/>
      <family val="3"/>
      <charset val="128"/>
    </font>
    <font>
      <b/>
      <sz val="19"/>
      <name val="ＭＳ Ｐゴシック"/>
      <family val="3"/>
      <charset val="128"/>
    </font>
    <font>
      <sz val="16"/>
      <name val="Arial"/>
      <family val="2"/>
    </font>
    <font>
      <b/>
      <sz val="16"/>
      <color theme="1"/>
      <name val="游ゴシック"/>
      <family val="3"/>
      <charset val="128"/>
    </font>
    <font>
      <sz val="22"/>
      <color theme="1"/>
      <name val="メイリオ"/>
      <family val="3"/>
      <charset val="128"/>
    </font>
    <font>
      <b/>
      <sz val="16"/>
      <color theme="1"/>
      <name val="ＭＳ Ｐゴシック"/>
      <family val="3"/>
      <charset val="128"/>
      <scheme val="minor"/>
    </font>
    <font>
      <b/>
      <sz val="11"/>
      <color theme="1"/>
      <name val="Courier New"/>
      <family val="3"/>
    </font>
    <font>
      <b/>
      <sz val="11"/>
      <color rgb="FFFF0000"/>
      <name val="游ゴシック"/>
      <family val="3"/>
      <charset val="128"/>
    </font>
    <font>
      <b/>
      <sz val="20"/>
      <color rgb="FF002060"/>
      <name val="Courier New"/>
      <family val="3"/>
    </font>
    <font>
      <b/>
      <sz val="16"/>
      <color rgb="FF7030A0"/>
      <name val="游ゴシック"/>
      <family val="3"/>
      <charset val="128"/>
    </font>
    <font>
      <sz val="16"/>
      <color rgb="FF7030A0"/>
      <name val="ＭＳ Ｐゴシック"/>
      <family val="3"/>
      <charset val="128"/>
      <scheme val="minor"/>
    </font>
    <font>
      <sz val="16"/>
      <color rgb="FF7030A0"/>
      <name val="AR Pゴシック体S"/>
      <family val="3"/>
      <charset val="128"/>
    </font>
    <font>
      <sz val="10"/>
      <color rgb="FF7030A0"/>
      <name val="メイリオ"/>
      <family val="3"/>
      <charset val="128"/>
    </font>
    <font>
      <sz val="10"/>
      <color rgb="FF7030A0"/>
      <name val="ＭＳ Ｐゴシック"/>
      <family val="3"/>
      <charset val="128"/>
      <scheme val="minor"/>
    </font>
    <font>
      <b/>
      <sz val="10"/>
      <color rgb="FF7030A0"/>
      <name val="メイリオ"/>
      <family val="3"/>
      <charset val="128"/>
    </font>
    <font>
      <b/>
      <sz val="16"/>
      <color rgb="FF7030A0"/>
      <name val="メイリオ"/>
      <family val="3"/>
      <charset val="128"/>
    </font>
    <font>
      <sz val="14"/>
      <color theme="1"/>
      <name val="メイリオ"/>
      <family val="3"/>
      <charset val="128"/>
    </font>
    <font>
      <b/>
      <sz val="14"/>
      <color rgb="FFFF0000"/>
      <name val="游ゴシック"/>
      <family val="3"/>
      <charset val="128"/>
    </font>
    <font>
      <b/>
      <sz val="24"/>
      <color theme="1"/>
      <name val="メイリオ"/>
      <family val="3"/>
      <charset val="128"/>
    </font>
    <font>
      <b/>
      <sz val="16"/>
      <color rgb="FF454545"/>
      <name val="游ゴシック"/>
      <family val="3"/>
      <charset val="128"/>
    </font>
    <font>
      <b/>
      <sz val="13.5"/>
      <name val="游ゴシック"/>
      <family val="3"/>
      <charset val="128"/>
    </font>
    <font>
      <b/>
      <sz val="16"/>
      <name val="UD デジタル 教科書体 N"/>
      <family val="1"/>
      <charset val="128"/>
    </font>
    <font>
      <sz val="16"/>
      <name val="ＭＳ Ｐゴシック"/>
      <family val="3"/>
      <charset val="128"/>
    </font>
    <font>
      <sz val="20"/>
      <color theme="1"/>
      <name val="ＭＳ Ｐゴシック"/>
      <family val="3"/>
      <charset val="128"/>
    </font>
    <font>
      <sz val="10"/>
      <name val="Arial"/>
      <family val="2"/>
    </font>
    <font>
      <b/>
      <sz val="10"/>
      <color indexed="62"/>
      <name val="ＭＳ Ｐゴシック"/>
      <family val="3"/>
      <charset val="128"/>
    </font>
    <font>
      <sz val="10"/>
      <color indexed="62"/>
      <name val="ＭＳ Ｐゴシック"/>
      <family val="3"/>
      <charset val="128"/>
    </font>
    <font>
      <b/>
      <sz val="14"/>
      <color indexed="12"/>
      <name val="ＭＳ Ｐゴシック"/>
      <family val="3"/>
      <charset val="128"/>
    </font>
    <font>
      <b/>
      <sz val="8"/>
      <color indexed="10"/>
      <name val="ＭＳ Ｐゴシック"/>
      <family val="3"/>
      <charset val="128"/>
    </font>
    <font>
      <b/>
      <sz val="11"/>
      <color theme="0"/>
      <name val="ＭＳ Ｐゴシック"/>
      <family val="3"/>
      <charset val="128"/>
    </font>
    <font>
      <b/>
      <sz val="16"/>
      <color rgb="FF333333"/>
      <name val="游ゴシック"/>
      <family val="3"/>
      <charset val="128"/>
    </font>
    <font>
      <sz val="8.8000000000000007"/>
      <color indexed="23"/>
      <name val="ＭＳ Ｐゴシック"/>
      <family val="3"/>
      <charset val="128"/>
    </font>
    <font>
      <sz val="14"/>
      <color indexed="63"/>
      <name val="Arial"/>
      <family val="2"/>
    </font>
    <font>
      <b/>
      <sz val="15.5"/>
      <color rgb="FF000000"/>
      <name val="游ゴシック"/>
      <family val="3"/>
      <charset val="128"/>
    </font>
    <font>
      <b/>
      <sz val="14"/>
      <color indexed="53"/>
      <name val="ＭＳ Ｐゴシック"/>
      <family val="3"/>
      <charset val="128"/>
    </font>
    <font>
      <sz val="12"/>
      <color indexed="9"/>
      <name val="ＭＳ Ｐゴシック"/>
      <family val="3"/>
      <charset val="128"/>
    </font>
    <font>
      <b/>
      <sz val="13"/>
      <name val="ＭＳ Ｐゴシック"/>
      <family val="3"/>
      <charset val="128"/>
    </font>
    <font>
      <b/>
      <sz val="16"/>
      <name val="游ゴシック"/>
      <family val="1"/>
      <charset val="128"/>
    </font>
    <font>
      <b/>
      <sz val="20"/>
      <name val="Microsoft YaHei"/>
      <family val="3"/>
      <charset val="134"/>
    </font>
    <font>
      <b/>
      <sz val="20"/>
      <name val="Microsoft YaHei"/>
      <family val="2"/>
      <charset val="134"/>
    </font>
    <font>
      <b/>
      <sz val="12"/>
      <color rgb="FFFFFF00"/>
      <name val="ＭＳ Ｐゴシック"/>
      <family val="3"/>
      <charset val="128"/>
    </font>
    <font>
      <b/>
      <u/>
      <sz val="16"/>
      <name val="游ゴシック"/>
      <family val="3"/>
      <charset val="128"/>
    </font>
    <font>
      <b/>
      <sz val="16"/>
      <color theme="7" tint="-0.249977111117893"/>
      <name val="游ゴシック"/>
      <family val="3"/>
      <charset val="128"/>
    </font>
    <font>
      <b/>
      <sz val="14"/>
      <name val="Segoe UI Symbol"/>
      <family val="3"/>
    </font>
    <font>
      <b/>
      <u/>
      <sz val="14"/>
      <color indexed="12"/>
      <name val="HGP創英角ｺﾞｼｯｸUB"/>
      <family val="3"/>
      <charset val="128"/>
    </font>
  </fonts>
  <fills count="50">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95F963"/>
        <bgColor indexed="64"/>
      </patternFill>
    </fill>
    <fill>
      <patternFill patternType="solid">
        <fgColor rgb="FF6DDDF7"/>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rgb="FF3399FF"/>
        <bgColor indexed="64"/>
      </patternFill>
    </fill>
    <fill>
      <patternFill patternType="solid">
        <fgColor rgb="FF00B050"/>
        <bgColor indexed="64"/>
      </patternFill>
    </fill>
    <fill>
      <patternFill patternType="solid">
        <fgColor rgb="FF002060"/>
        <bgColor indexed="64"/>
      </patternFill>
    </fill>
    <fill>
      <patternFill patternType="solid">
        <fgColor theme="0" tint="-0.249977111117893"/>
        <bgColor indexed="64"/>
      </patternFill>
    </fill>
    <fill>
      <patternFill patternType="solid">
        <fgColor theme="3" tint="-0.499984740745262"/>
        <bgColor indexed="64"/>
      </patternFill>
    </fill>
    <fill>
      <patternFill patternType="solid">
        <fgColor indexed="45"/>
        <bgColor indexed="64"/>
      </patternFill>
    </fill>
    <fill>
      <patternFill patternType="solid">
        <fgColor theme="7" tint="-0.249977111117893"/>
        <bgColor indexed="64"/>
      </patternFill>
    </fill>
    <fill>
      <patternFill patternType="solid">
        <fgColor indexed="57"/>
        <bgColor indexed="64"/>
      </patternFill>
    </fill>
    <fill>
      <patternFill patternType="solid">
        <fgColor rgb="FFC00000"/>
        <bgColor indexed="64"/>
      </patternFill>
    </fill>
    <fill>
      <patternFill patternType="solid">
        <fgColor theme="4" tint="-0.499984740745262"/>
        <bgColor indexed="64"/>
      </patternFill>
    </fill>
    <fill>
      <patternFill patternType="solid">
        <fgColor theme="5" tint="0.39997558519241921"/>
        <bgColor indexed="64"/>
      </patternFill>
    </fill>
  </fills>
  <borders count="318">
    <border>
      <left/>
      <right/>
      <top/>
      <bottom/>
      <diagonal/>
    </border>
    <border>
      <left style="medium">
        <color indexed="12"/>
      </left>
      <right style="medium">
        <color indexed="12"/>
      </right>
      <top/>
      <bottom/>
      <diagonal/>
    </border>
    <border>
      <left style="medium">
        <color indexed="12"/>
      </left>
      <right/>
      <top/>
      <bottom/>
      <diagonal/>
    </border>
    <border>
      <left style="medium">
        <color indexed="48"/>
      </left>
      <right/>
      <top/>
      <bottom/>
      <diagonal/>
    </border>
    <border>
      <left/>
      <right style="medium">
        <color indexed="48"/>
      </right>
      <top/>
      <bottom/>
      <diagonal/>
    </border>
    <border>
      <left/>
      <right style="medium">
        <color indexed="36"/>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thin">
        <color indexed="64"/>
      </left>
      <right/>
      <top/>
      <bottom/>
      <diagonal/>
    </border>
    <border>
      <left/>
      <right style="thin">
        <color indexed="64"/>
      </right>
      <top/>
      <bottom/>
      <diagonal/>
    </border>
    <border>
      <left/>
      <right style="medium">
        <color indexed="12"/>
      </right>
      <top/>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style="medium">
        <color rgb="FF888888"/>
      </right>
      <top/>
      <bottom style="medium">
        <color rgb="FF888888"/>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right/>
      <top style="medium">
        <color auto="1"/>
      </top>
      <bottom/>
      <diagonal/>
    </border>
    <border>
      <left/>
      <right style="medium">
        <color auto="1"/>
      </right>
      <top style="medium">
        <color auto="1"/>
      </top>
      <bottom/>
      <diagonal/>
    </border>
    <border>
      <left/>
      <right style="medium">
        <color rgb="FFD0D0D0"/>
      </right>
      <top/>
      <bottom style="medium">
        <color rgb="FFD0D0D0"/>
      </bottom>
      <diagonal/>
    </border>
    <border>
      <left/>
      <right style="thin">
        <color indexed="64"/>
      </right>
      <top/>
      <bottom style="thin">
        <color indexed="64"/>
      </bottom>
      <diagonal/>
    </border>
    <border>
      <left style="thin">
        <color indexed="64"/>
      </left>
      <right style="thin">
        <color indexed="64"/>
      </right>
      <top/>
      <bottom/>
      <diagonal/>
    </border>
    <border>
      <left style="medium">
        <color indexed="12"/>
      </left>
      <right style="medium">
        <color auto="1"/>
      </right>
      <top/>
      <bottom/>
      <diagonal/>
    </border>
    <border>
      <left style="medium">
        <color rgb="FF888888"/>
      </left>
      <right style="medium">
        <color rgb="FF888888"/>
      </right>
      <top style="medium">
        <color rgb="FF888888"/>
      </top>
      <bottom style="medium">
        <color rgb="FF888888"/>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medium">
        <color indexed="12"/>
      </left>
      <right style="thick">
        <color indexed="12"/>
      </right>
      <top/>
      <bottom style="thick">
        <color indexed="12"/>
      </bottom>
      <diagonal/>
    </border>
    <border>
      <left/>
      <right style="medium">
        <color indexed="23"/>
      </right>
      <top/>
      <bottom/>
      <diagonal/>
    </border>
    <border>
      <left style="medium">
        <color theme="0" tint="-0.499984740745262"/>
      </left>
      <right style="medium">
        <color theme="0" tint="-0.499984740745262"/>
      </right>
      <top/>
      <bottom style="medium">
        <color theme="0" tint="-0.499984740745262"/>
      </bottom>
      <diagonal/>
    </border>
    <border>
      <left style="thin">
        <color auto="1"/>
      </left>
      <right/>
      <top/>
      <bottom style="thin">
        <color auto="1"/>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medium">
        <color theme="3"/>
      </right>
      <top/>
      <bottom/>
      <diagonal/>
    </border>
    <border>
      <left style="medium">
        <color indexed="12"/>
      </left>
      <right style="medium">
        <color auto="1"/>
      </right>
      <top/>
      <bottom style="thick">
        <color indexed="12"/>
      </bottom>
      <diagonal/>
    </border>
    <border>
      <left/>
      <right/>
      <top/>
      <bottom style="thin">
        <color indexed="64"/>
      </bottom>
      <diagonal/>
    </border>
    <border>
      <left style="medium">
        <color indexed="12"/>
      </left>
      <right/>
      <top/>
      <bottom style="thick">
        <color indexed="12"/>
      </bottom>
      <diagonal/>
    </border>
    <border>
      <left/>
      <right style="medium">
        <color indexed="12"/>
      </right>
      <top style="thin">
        <color indexed="12"/>
      </top>
      <bottom/>
      <diagonal/>
    </border>
    <border>
      <left style="thick">
        <color indexed="12"/>
      </left>
      <right style="medium">
        <color indexed="12"/>
      </right>
      <top style="thin">
        <color indexed="12"/>
      </top>
      <bottom/>
      <diagonal/>
    </border>
    <border>
      <left/>
      <right style="medium">
        <color indexed="12"/>
      </right>
      <top style="thin">
        <color indexed="12"/>
      </top>
      <bottom style="thick">
        <color indexed="12"/>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style="thin">
        <color indexed="64"/>
      </right>
      <top style="thin">
        <color indexed="64"/>
      </top>
      <bottom/>
      <diagonal/>
    </border>
    <border>
      <left style="medium">
        <color indexed="23"/>
      </left>
      <right/>
      <top style="medium">
        <color indexed="23"/>
      </top>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style="medium">
        <color indexed="23"/>
      </top>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thick">
        <color indexed="23"/>
      </left>
      <right/>
      <top style="thin">
        <color indexed="23"/>
      </top>
      <bottom style="thin">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23"/>
      </left>
      <right style="medium">
        <color theme="0" tint="-0.24994659260841701"/>
      </right>
      <top style="medium">
        <color indexed="55"/>
      </top>
      <bottom/>
      <diagonal/>
    </border>
    <border>
      <left style="thin">
        <color indexed="23"/>
      </left>
      <right style="thin">
        <color indexed="23"/>
      </right>
      <top style="thin">
        <color indexed="23"/>
      </top>
      <bottom style="medium">
        <color indexed="23"/>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12"/>
      </bottom>
      <diagonal/>
    </border>
    <border>
      <left/>
      <right style="medium">
        <color indexed="64"/>
      </right>
      <top style="medium">
        <color indexed="64"/>
      </top>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medium">
        <color indexed="12"/>
      </left>
      <right style="medium">
        <color indexed="12"/>
      </right>
      <top style="medium">
        <color indexed="12"/>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style="medium">
        <color auto="1"/>
      </left>
      <right/>
      <top style="medium">
        <color indexed="12"/>
      </top>
      <bottom style="thin">
        <color indexed="12"/>
      </bottom>
      <diagonal/>
    </border>
    <border>
      <left style="medium">
        <color indexed="55"/>
      </left>
      <right style="medium">
        <color indexed="55"/>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55"/>
      </right>
      <top style="medium">
        <color indexed="55"/>
      </top>
      <bottom/>
      <diagonal/>
    </border>
    <border>
      <left style="medium">
        <color indexed="55"/>
      </left>
      <right/>
      <top style="medium">
        <color indexed="55"/>
      </top>
      <bottom/>
      <diagonal/>
    </border>
    <border>
      <left style="medium">
        <color indexed="55"/>
      </left>
      <right/>
      <top style="medium">
        <color indexed="55"/>
      </top>
      <bottom style="medium">
        <color indexed="55"/>
      </bottom>
      <diagonal/>
    </border>
    <border>
      <left style="medium">
        <color indexed="55"/>
      </left>
      <right style="medium">
        <color indexed="55"/>
      </right>
      <top style="medium">
        <color indexed="55"/>
      </top>
      <bottom/>
      <diagonal/>
    </border>
    <border>
      <left/>
      <right/>
      <top style="medium">
        <color indexed="55"/>
      </top>
      <bottom style="medium">
        <color indexed="55"/>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style="medium">
        <color indexed="12"/>
      </left>
      <right/>
      <top style="medium">
        <color indexed="12"/>
      </top>
      <bottom style="medium">
        <color indexed="12"/>
      </bottom>
      <diagonal/>
    </border>
    <border>
      <left/>
      <right/>
      <top style="thin">
        <color indexed="12"/>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12"/>
      </right>
      <top style="medium">
        <color indexed="12"/>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thin">
        <color indexed="12"/>
      </top>
      <bottom style="medium">
        <color indexed="64"/>
      </bottom>
      <diagonal/>
    </border>
    <border>
      <left/>
      <right/>
      <top/>
      <bottom style="medium">
        <color auto="1"/>
      </bottom>
      <diagonal/>
    </border>
    <border>
      <left style="medium">
        <color auto="1"/>
      </left>
      <right style="medium">
        <color auto="1"/>
      </right>
      <top/>
      <bottom style="medium">
        <color auto="1"/>
      </bottom>
      <diagonal/>
    </border>
    <border>
      <left style="medium">
        <color auto="1"/>
      </left>
      <right/>
      <top style="thin">
        <color indexed="12"/>
      </top>
      <bottom/>
      <diagonal/>
    </border>
    <border>
      <left style="thin">
        <color indexed="12"/>
      </left>
      <right style="medium">
        <color indexed="12"/>
      </right>
      <top style="thick">
        <color indexed="12"/>
      </top>
      <bottom/>
      <diagonal/>
    </border>
    <border>
      <left style="thin">
        <color indexed="12"/>
      </left>
      <right style="medium">
        <color indexed="12"/>
      </right>
      <top/>
      <bottom/>
      <diagonal/>
    </border>
    <border>
      <left style="thin">
        <color indexed="12"/>
      </left>
      <right style="medium">
        <color indexed="12"/>
      </right>
      <top/>
      <bottom style="thick">
        <color indexed="12"/>
      </bottom>
      <diagonal/>
    </border>
    <border>
      <left/>
      <right style="thin">
        <color indexed="12"/>
      </right>
      <top style="thin">
        <color indexed="12"/>
      </top>
      <bottom style="medium">
        <color indexed="12"/>
      </bottom>
      <diagonal/>
    </border>
    <border>
      <left style="thin">
        <color indexed="64"/>
      </left>
      <right style="medium">
        <color indexed="23"/>
      </right>
      <top style="medium">
        <color indexed="23"/>
      </top>
      <bottom style="medium">
        <color auto="1"/>
      </bottom>
      <diagonal/>
    </border>
    <border>
      <left style="medium">
        <color auto="1"/>
      </left>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style="thin">
        <color auto="1"/>
      </left>
      <right style="medium">
        <color auto="1"/>
      </right>
      <top style="double">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style="medium">
        <color rgb="FF002060"/>
      </left>
      <right style="medium">
        <color rgb="FF002060"/>
      </right>
      <top style="thin">
        <color rgb="FF002060"/>
      </top>
      <bottom style="thin">
        <color rgb="FF002060"/>
      </bottom>
      <diagonal/>
    </border>
    <border>
      <left style="medium">
        <color rgb="FF002060"/>
      </left>
      <right style="medium">
        <color rgb="FF002060"/>
      </right>
      <top/>
      <bottom/>
      <diagonal/>
    </border>
    <border>
      <left style="medium">
        <color rgb="FF002060"/>
      </left>
      <right style="medium">
        <color rgb="FF002060"/>
      </right>
      <top style="medium">
        <color rgb="FF002060"/>
      </top>
      <bottom/>
      <diagonal/>
    </border>
    <border>
      <left style="medium">
        <color rgb="FF002060"/>
      </left>
      <right style="medium">
        <color rgb="FF002060"/>
      </right>
      <top/>
      <bottom style="medium">
        <color rgb="FF002060"/>
      </bottom>
      <diagonal/>
    </border>
    <border>
      <left/>
      <right/>
      <top style="thin">
        <color auto="1"/>
      </top>
      <bottom style="medium">
        <color auto="1"/>
      </bottom>
      <diagonal/>
    </border>
    <border>
      <left/>
      <right/>
      <top style="thin">
        <color theme="3"/>
      </top>
      <bottom/>
      <diagonal/>
    </border>
    <border>
      <left style="medium">
        <color rgb="FF0070C0"/>
      </left>
      <right/>
      <top style="medium">
        <color rgb="FF0070C0"/>
      </top>
      <bottom style="thin">
        <color rgb="FF0070C0"/>
      </bottom>
      <diagonal/>
    </border>
    <border>
      <left style="medium">
        <color rgb="FF0070C0"/>
      </left>
      <right/>
      <top style="thin">
        <color rgb="FF0070C0"/>
      </top>
      <bottom style="thin">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medium">
        <color rgb="FF0070C0"/>
      </top>
      <bottom/>
      <diagonal/>
    </border>
    <border>
      <left style="medium">
        <color rgb="FF0070C0"/>
      </left>
      <right style="medium">
        <color rgb="FF0070C0"/>
      </right>
      <top/>
      <bottom/>
      <diagonal/>
    </border>
    <border>
      <left style="medium">
        <color rgb="FF0070C0"/>
      </left>
      <right style="medium">
        <color rgb="FF0070C0"/>
      </right>
      <top/>
      <bottom style="medium">
        <color rgb="FF0070C0"/>
      </bottom>
      <diagonal/>
    </border>
    <border>
      <left style="thin">
        <color auto="1"/>
      </left>
      <right/>
      <top style="thin">
        <color auto="1"/>
      </top>
      <bottom style="thin">
        <color auto="1"/>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auto="1"/>
      </left>
      <right/>
      <top/>
      <bottom/>
      <diagonal/>
    </border>
    <border>
      <left style="thin">
        <color indexed="12"/>
      </left>
      <right style="thin">
        <color indexed="12"/>
      </right>
      <top/>
      <bottom/>
      <diagonal/>
    </border>
    <border>
      <left style="medium">
        <color auto="1"/>
      </left>
      <right/>
      <top style="medium">
        <color rgb="FF0070C0"/>
      </top>
      <bottom/>
      <diagonal/>
    </border>
    <border>
      <left style="medium">
        <color rgb="FF0070C0"/>
      </left>
      <right style="medium">
        <color rgb="FF0070C0"/>
      </right>
      <top style="thin">
        <color rgb="FF0070C0"/>
      </top>
      <bottom style="thin">
        <color rgb="FF0070C0"/>
      </bottom>
      <diagonal/>
    </border>
    <border>
      <left style="medium">
        <color auto="1"/>
      </left>
      <right/>
      <top/>
      <bottom style="medium">
        <color theme="3"/>
      </bottom>
      <diagonal/>
    </border>
    <border>
      <left style="medium">
        <color rgb="FF0070C0"/>
      </left>
      <right style="medium">
        <color rgb="FF0070C0"/>
      </right>
      <top style="thin">
        <color rgb="FF0070C0"/>
      </top>
      <bottom style="medium">
        <color rgb="FF0070C0"/>
      </bottom>
      <diagonal/>
    </border>
    <border>
      <left/>
      <right style="medium">
        <color indexed="55"/>
      </right>
      <top style="medium">
        <color indexed="55"/>
      </top>
      <bottom/>
      <diagonal/>
    </border>
    <border>
      <left style="medium">
        <color indexed="23"/>
      </left>
      <right/>
      <top style="medium">
        <color indexed="23"/>
      </top>
      <bottom style="medium">
        <color indexed="23"/>
      </bottom>
      <diagonal/>
    </border>
    <border>
      <left style="medium">
        <color rgb="FF888888"/>
      </left>
      <right style="medium">
        <color rgb="FF888888"/>
      </right>
      <top style="medium">
        <color rgb="FF888888"/>
      </top>
      <bottom style="medium">
        <color indexed="23"/>
      </bottom>
      <diagonal/>
    </border>
    <border>
      <left style="thick">
        <color indexed="23"/>
      </left>
      <right/>
      <top style="thin">
        <color indexed="23"/>
      </top>
      <bottom style="medium">
        <color indexed="23"/>
      </bottom>
      <diagonal/>
    </border>
    <border>
      <left/>
      <right/>
      <top style="thin">
        <color indexed="23"/>
      </top>
      <bottom style="medium">
        <color indexed="23"/>
      </bottom>
      <diagonal/>
    </border>
    <border>
      <left/>
      <right style="thin">
        <color indexed="23"/>
      </right>
      <top style="thin">
        <color indexed="23"/>
      </top>
      <bottom style="medium">
        <color indexed="23"/>
      </bottom>
      <diagonal/>
    </border>
    <border>
      <left style="thin">
        <color indexed="23"/>
      </left>
      <right style="thick">
        <color indexed="23"/>
      </right>
      <top style="thin">
        <color indexed="23"/>
      </top>
      <bottom style="medium">
        <color indexed="23"/>
      </bottom>
      <diagonal/>
    </border>
    <border>
      <left style="medium">
        <color theme="3"/>
      </left>
      <right style="medium">
        <color indexed="12"/>
      </right>
      <top/>
      <bottom style="medium">
        <color indexed="64"/>
      </bottom>
      <diagonal/>
    </border>
    <border>
      <left/>
      <right/>
      <top style="thin">
        <color indexed="12"/>
      </top>
      <bottom/>
      <diagonal/>
    </border>
    <border>
      <left style="medium">
        <color indexed="23"/>
      </left>
      <right style="medium">
        <color indexed="23"/>
      </right>
      <top style="medium">
        <color indexed="23"/>
      </top>
      <bottom style="medium">
        <color auto="1"/>
      </bottom>
      <diagonal/>
    </border>
    <border>
      <left style="medium">
        <color indexed="12"/>
      </left>
      <right style="medium">
        <color indexed="12"/>
      </right>
      <top style="thin">
        <color indexed="12"/>
      </top>
      <bottom style="thin">
        <color indexed="12"/>
      </bottom>
      <diagonal/>
    </border>
    <border>
      <left/>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48"/>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right style="medium">
        <color indexed="23"/>
      </right>
      <top/>
      <bottom style="medium">
        <color indexed="23"/>
      </bottom>
      <diagonal/>
    </border>
    <border>
      <left style="medium">
        <color indexed="23"/>
      </left>
      <right style="medium">
        <color indexed="23"/>
      </right>
      <top/>
      <bottom style="medium">
        <color indexed="23"/>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indexed="23"/>
      </left>
      <right/>
      <top/>
      <bottom style="medium">
        <color indexed="23"/>
      </bottom>
      <diagonal/>
    </border>
    <border>
      <left style="medium">
        <color indexed="23"/>
      </left>
      <right style="medium">
        <color indexed="12"/>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12"/>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right/>
      <top style="medium">
        <color indexed="23"/>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thick">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style="thin">
        <color indexed="23"/>
      </left>
      <right style="thick">
        <color indexed="23"/>
      </right>
      <top style="thin">
        <color indexed="23"/>
      </top>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888888"/>
      </left>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ck">
        <color indexed="23"/>
      </left>
      <right style="thin">
        <color indexed="23"/>
      </right>
      <top style="thin">
        <color indexed="23"/>
      </top>
      <bottom style="thin">
        <color indexed="23"/>
      </bottom>
      <diagonal/>
    </border>
    <border>
      <left/>
      <right/>
      <top/>
      <bottom style="medium">
        <color rgb="FFD0D0D0"/>
      </bottom>
      <diagonal/>
    </border>
    <border>
      <left style="medium">
        <color rgb="FF888888"/>
      </left>
      <right style="medium">
        <color rgb="FFD0D0D0"/>
      </right>
      <top style="medium">
        <color indexed="23"/>
      </top>
      <bottom style="medium">
        <color rgb="FF888888"/>
      </bottom>
      <diagonal/>
    </border>
    <border>
      <left/>
      <right style="medium">
        <color rgb="FF0070C0"/>
      </right>
      <top style="thin">
        <color rgb="FF0070C0"/>
      </top>
      <bottom/>
      <diagonal/>
    </border>
    <border>
      <left style="medium">
        <color indexed="12"/>
      </left>
      <right style="medium">
        <color indexed="12"/>
      </right>
      <top style="medium">
        <color indexed="12"/>
      </top>
      <bottom style="medium">
        <color theme="3"/>
      </bottom>
      <diagonal/>
    </border>
    <border>
      <left/>
      <right/>
      <top style="thin">
        <color indexed="64"/>
      </top>
      <bottom style="thin">
        <color indexed="64"/>
      </bottom>
      <diagonal/>
    </border>
    <border>
      <left style="medium">
        <color indexed="55"/>
      </left>
      <right style="medium">
        <color indexed="55"/>
      </right>
      <top/>
      <bottom style="medium">
        <color indexed="55"/>
      </bottom>
      <diagonal/>
    </border>
    <border>
      <left/>
      <right style="medium">
        <color rgb="FF0070C0"/>
      </right>
      <top style="thin">
        <color indexed="64"/>
      </top>
      <bottom style="medium">
        <color indexed="64"/>
      </bottom>
      <diagonal/>
    </border>
    <border>
      <left style="thin">
        <color indexed="64"/>
      </left>
      <right style="medium">
        <color indexed="64"/>
      </right>
      <top/>
      <bottom style="thin">
        <color indexed="64"/>
      </bottom>
      <diagonal/>
    </border>
    <border>
      <left/>
      <right style="medium">
        <color auto="1"/>
      </right>
      <top/>
      <bottom/>
      <diagonal/>
    </border>
    <border>
      <left/>
      <right style="medium">
        <color auto="1"/>
      </right>
      <top/>
      <bottom style="medium">
        <color theme="3"/>
      </bottom>
      <diagonal/>
    </border>
    <border>
      <left style="medium">
        <color auto="1"/>
      </left>
      <right/>
      <top/>
      <bottom style="medium">
        <color auto="1"/>
      </bottom>
      <diagonal/>
    </border>
    <border>
      <left style="medium">
        <color indexed="12"/>
      </left>
      <right style="thin">
        <color indexed="12"/>
      </right>
      <top style="thick">
        <color indexed="12"/>
      </top>
      <bottom/>
      <diagonal/>
    </border>
    <border>
      <left style="medium">
        <color indexed="12"/>
      </left>
      <right style="thin">
        <color indexed="12"/>
      </right>
      <top/>
      <bottom/>
      <diagonal/>
    </border>
    <border>
      <left style="thick">
        <color theme="0"/>
      </left>
      <right style="thin">
        <color theme="0"/>
      </right>
      <top style="thick">
        <color theme="0"/>
      </top>
      <bottom style="thick">
        <color theme="0"/>
      </bottom>
      <diagonal/>
    </border>
    <border>
      <left style="thin">
        <color theme="0"/>
      </left>
      <right style="thin">
        <color theme="0"/>
      </right>
      <top style="thick">
        <color theme="0"/>
      </top>
      <bottom style="thick">
        <color theme="0"/>
      </bottom>
      <diagonal/>
    </border>
    <border>
      <left style="thin">
        <color theme="0"/>
      </left>
      <right style="thick">
        <color theme="0"/>
      </right>
      <top style="thick">
        <color theme="0"/>
      </top>
      <bottom style="thick">
        <color theme="0"/>
      </bottom>
      <diagonal/>
    </border>
    <border>
      <left style="medium">
        <color rgb="FF0070C0"/>
      </left>
      <right/>
      <top style="thick">
        <color indexed="12"/>
      </top>
      <bottom/>
      <diagonal/>
    </border>
    <border>
      <left style="medium">
        <color rgb="FF0070C0"/>
      </left>
      <right/>
      <top/>
      <bottom/>
      <diagonal/>
    </border>
    <border>
      <left style="medium">
        <color rgb="FF0070C0"/>
      </left>
      <right/>
      <top/>
      <bottom style="medium">
        <color rgb="FF0070C0"/>
      </bottom>
      <diagonal/>
    </border>
    <border>
      <left/>
      <right style="medium">
        <color indexed="12"/>
      </right>
      <top style="thin">
        <color indexed="12"/>
      </top>
      <bottom style="medium">
        <color indexed="12"/>
      </bottom>
      <diagonal/>
    </border>
    <border>
      <left style="medium">
        <color theme="3"/>
      </left>
      <right/>
      <top style="medium">
        <color theme="3"/>
      </top>
      <bottom/>
      <diagonal/>
    </border>
    <border>
      <left style="medium">
        <color theme="3"/>
      </left>
      <right style="medium">
        <color theme="3"/>
      </right>
      <top/>
      <bottom style="medium">
        <color indexed="64"/>
      </bottom>
      <diagonal/>
    </border>
    <border>
      <left style="medium">
        <color indexed="12"/>
      </left>
      <right style="medium">
        <color indexed="12"/>
      </right>
      <top style="medium">
        <color indexed="64"/>
      </top>
      <bottom/>
      <diagonal/>
    </border>
    <border>
      <left style="medium">
        <color indexed="12"/>
      </left>
      <right style="medium">
        <color indexed="12"/>
      </right>
      <top/>
      <bottom style="medium">
        <color indexed="12"/>
      </bottom>
      <diagonal/>
    </border>
    <border>
      <left style="medium">
        <color indexed="12"/>
      </left>
      <right style="medium">
        <color indexed="12"/>
      </right>
      <top style="medium">
        <color indexed="12"/>
      </top>
      <bottom/>
      <diagonal/>
    </border>
    <border>
      <left style="medium">
        <color theme="3"/>
      </left>
      <right style="medium">
        <color auto="1"/>
      </right>
      <top style="thin">
        <color theme="3"/>
      </top>
      <bottom style="medium">
        <color theme="3"/>
      </bottom>
      <diagonal/>
    </border>
    <border>
      <left style="medium">
        <color theme="3"/>
      </left>
      <right style="medium">
        <color auto="1"/>
      </right>
      <top style="thin">
        <color theme="3"/>
      </top>
      <bottom/>
      <diagonal/>
    </border>
    <border>
      <left/>
      <right style="medium">
        <color auto="1"/>
      </right>
      <top style="medium">
        <color theme="3"/>
      </top>
      <bottom style="thin">
        <color theme="3"/>
      </bottom>
      <diagonal/>
    </border>
    <border>
      <left/>
      <right style="medium">
        <color theme="3"/>
      </right>
      <top style="thin">
        <color theme="3"/>
      </top>
      <bottom style="medium">
        <color theme="3"/>
      </bottom>
      <diagonal/>
    </border>
    <border>
      <left/>
      <right style="medium">
        <color auto="1"/>
      </right>
      <top style="thin">
        <color theme="3"/>
      </top>
      <bottom style="medium">
        <color theme="3"/>
      </bottom>
      <diagonal/>
    </border>
    <border>
      <left style="medium">
        <color rgb="FF0070C0"/>
      </left>
      <right style="medium">
        <color rgb="FF0070C0"/>
      </right>
      <top style="thick">
        <color indexed="12"/>
      </top>
      <bottom/>
      <diagonal/>
    </border>
    <border>
      <left/>
      <right/>
      <top style="thin">
        <color auto="1"/>
      </top>
      <bottom style="thick">
        <color auto="1"/>
      </bottom>
      <diagonal/>
    </border>
    <border>
      <left style="medium">
        <color theme="3"/>
      </left>
      <right style="medium">
        <color theme="3"/>
      </right>
      <top/>
      <bottom style="thick">
        <color auto="1"/>
      </bottom>
      <diagonal/>
    </border>
    <border>
      <left style="medium">
        <color theme="3"/>
      </left>
      <right style="medium">
        <color auto="1"/>
      </right>
      <top/>
      <bottom/>
      <diagonal/>
    </border>
    <border>
      <left style="medium">
        <color theme="3"/>
      </left>
      <right style="medium">
        <color auto="1"/>
      </right>
      <top/>
      <bottom style="thick">
        <color auto="1"/>
      </bottom>
      <diagonal/>
    </border>
    <border>
      <left style="medium">
        <color auto="1"/>
      </left>
      <right/>
      <top/>
      <bottom style="thick">
        <color auto="1"/>
      </bottom>
      <diagonal/>
    </border>
    <border>
      <left style="medium">
        <color indexed="12"/>
      </left>
      <right style="medium">
        <color indexed="12"/>
      </right>
      <top/>
      <bottom style="thin">
        <color indexed="12"/>
      </bottom>
      <diagonal/>
    </border>
    <border>
      <left/>
      <right/>
      <top style="medium">
        <color auto="1"/>
      </top>
      <bottom style="medium">
        <color auto="1"/>
      </bottom>
      <diagonal/>
    </border>
    <border>
      <left/>
      <right style="medium">
        <color indexed="12"/>
      </right>
      <top style="medium">
        <color theme="1"/>
      </top>
      <bottom style="thin">
        <color indexed="12"/>
      </bottom>
      <diagonal/>
    </border>
    <border>
      <left/>
      <right/>
      <top/>
      <bottom style="medium">
        <color indexed="55"/>
      </bottom>
      <diagonal/>
    </border>
    <border>
      <left style="thick">
        <color indexed="60"/>
      </left>
      <right/>
      <top style="thick">
        <color indexed="60"/>
      </top>
      <bottom/>
      <diagonal/>
    </border>
    <border>
      <left/>
      <right/>
      <top style="thick">
        <color indexed="60"/>
      </top>
      <bottom/>
      <diagonal/>
    </border>
    <border>
      <left/>
      <right style="thick">
        <color indexed="60"/>
      </right>
      <top style="thick">
        <color indexed="60"/>
      </top>
      <bottom/>
      <diagonal/>
    </border>
    <border>
      <left style="thick">
        <color indexed="60"/>
      </left>
      <right/>
      <top/>
      <bottom/>
      <diagonal/>
    </border>
    <border>
      <left/>
      <right style="thick">
        <color indexed="60"/>
      </right>
      <top/>
      <bottom/>
      <diagonal/>
    </border>
    <border>
      <left style="thick">
        <color indexed="60"/>
      </left>
      <right/>
      <top/>
      <bottom style="thick">
        <color indexed="60"/>
      </bottom>
      <diagonal/>
    </border>
    <border>
      <left/>
      <right/>
      <top/>
      <bottom style="thick">
        <color indexed="60"/>
      </bottom>
      <diagonal/>
    </border>
    <border>
      <left/>
      <right style="thick">
        <color indexed="60"/>
      </right>
      <top/>
      <bottom style="thick">
        <color indexed="60"/>
      </bottom>
      <diagonal/>
    </border>
    <border>
      <left/>
      <right/>
      <top style="medium">
        <color theme="3"/>
      </top>
      <bottom style="medium">
        <color theme="3"/>
      </bottom>
      <diagonal/>
    </border>
    <border>
      <left/>
      <right style="medium">
        <color indexed="12"/>
      </right>
      <top style="thin">
        <color theme="1"/>
      </top>
      <bottom/>
      <diagonal/>
    </border>
    <border>
      <left style="medium">
        <color indexed="55"/>
      </left>
      <right/>
      <top style="medium">
        <color indexed="55"/>
      </top>
      <bottom/>
      <diagonal/>
    </border>
    <border>
      <left/>
      <right style="medium">
        <color indexed="55"/>
      </right>
      <top style="medium">
        <color indexed="55"/>
      </top>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65" fillId="0" borderId="0">
      <alignment vertical="center"/>
    </xf>
    <xf numFmtId="0" fontId="6" fillId="0" borderId="0"/>
    <xf numFmtId="0" fontId="65" fillId="0" borderId="0">
      <alignment vertical="center"/>
    </xf>
    <xf numFmtId="0" fontId="6" fillId="0" borderId="0"/>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65" fillId="0" borderId="0">
      <alignment vertical="center"/>
    </xf>
    <xf numFmtId="0" fontId="3" fillId="0" borderId="0">
      <alignment vertical="center"/>
    </xf>
    <xf numFmtId="0" fontId="4" fillId="0" borderId="0">
      <alignment vertical="center"/>
    </xf>
    <xf numFmtId="0" fontId="65"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02" fillId="0" borderId="0"/>
    <xf numFmtId="0" fontId="103" fillId="0" borderId="0" applyNumberFormat="0" applyFill="0" applyBorder="0" applyAlignment="0" applyProtection="0"/>
    <xf numFmtId="0" fontId="102" fillId="0" borderId="0"/>
    <xf numFmtId="0" fontId="134" fillId="0" borderId="0" applyNumberFormat="0" applyFill="0" applyBorder="0" applyAlignment="0" applyProtection="0">
      <alignment vertical="center"/>
    </xf>
  </cellStyleXfs>
  <cellXfs count="956">
    <xf numFmtId="0" fontId="0" fillId="0" borderId="0" xfId="0">
      <alignment vertical="center"/>
    </xf>
    <xf numFmtId="0" fontId="6" fillId="0" borderId="0" xfId="2">
      <alignment vertical="center"/>
    </xf>
    <xf numFmtId="0" fontId="10" fillId="0" borderId="0" xfId="2" applyFont="1" applyAlignment="1">
      <alignment horizontal="center" vertical="center"/>
    </xf>
    <xf numFmtId="0" fontId="10" fillId="0" borderId="0" xfId="2" applyFont="1" applyAlignment="1">
      <alignment vertical="top" wrapText="1"/>
    </xf>
    <xf numFmtId="0" fontId="6" fillId="5" borderId="0" xfId="2" applyFill="1">
      <alignment vertical="center"/>
    </xf>
    <xf numFmtId="0" fontId="6" fillId="0" borderId="2" xfId="2" applyBorder="1">
      <alignment vertical="center"/>
    </xf>
    <xf numFmtId="0" fontId="20" fillId="5" borderId="3" xfId="2" applyFont="1" applyFill="1" applyBorder="1" applyAlignment="1">
      <alignment horizontal="center" vertical="center"/>
    </xf>
    <xf numFmtId="177" fontId="16" fillId="5" borderId="4" xfId="2" applyNumberFormat="1" applyFont="1" applyFill="1" applyBorder="1" applyAlignment="1">
      <alignment horizontal="center" vertical="center" wrapText="1"/>
    </xf>
    <xf numFmtId="0" fontId="20" fillId="5" borderId="2" xfId="2" applyFont="1" applyFill="1" applyBorder="1" applyAlignment="1">
      <alignment horizontal="center" vertical="center"/>
    </xf>
    <xf numFmtId="0" fontId="6" fillId="5" borderId="3" xfId="2" applyFill="1" applyBorder="1">
      <alignment vertical="center"/>
    </xf>
    <xf numFmtId="0" fontId="6" fillId="5" borderId="4" xfId="2" applyFill="1" applyBorder="1">
      <alignment vertical="center"/>
    </xf>
    <xf numFmtId="0" fontId="6" fillId="5" borderId="2" xfId="2" applyFill="1" applyBorder="1">
      <alignment vertical="center"/>
    </xf>
    <xf numFmtId="0" fontId="6" fillId="5" borderId="5" xfId="2" applyFill="1" applyBorder="1">
      <alignment vertical="center"/>
    </xf>
    <xf numFmtId="0" fontId="6" fillId="0" borderId="5" xfId="2" applyBorder="1">
      <alignment vertical="center"/>
    </xf>
    <xf numFmtId="0" fontId="22" fillId="0" borderId="0" xfId="2" applyFont="1">
      <alignment vertical="center"/>
    </xf>
    <xf numFmtId="0" fontId="6" fillId="0" borderId="0" xfId="2" applyAlignment="1">
      <alignment horizontal="center" vertical="center"/>
    </xf>
    <xf numFmtId="0" fontId="23" fillId="0" borderId="0" xfId="2" applyFont="1" applyAlignment="1">
      <alignment horizontal="center" vertical="center"/>
    </xf>
    <xf numFmtId="0" fontId="30" fillId="8" borderId="11" xfId="17" applyFont="1" applyFill="1" applyBorder="1" applyAlignment="1">
      <alignment horizontal="left" vertical="center"/>
    </xf>
    <xf numFmtId="0" fontId="30" fillId="8" borderId="12" xfId="17" applyFont="1" applyFill="1" applyBorder="1" applyAlignment="1">
      <alignment horizontal="center" vertical="center"/>
    </xf>
    <xf numFmtId="0" fontId="30" fillId="8" borderId="12" xfId="2" applyFont="1" applyFill="1" applyBorder="1" applyAlignment="1">
      <alignment horizontal="center" vertical="center"/>
    </xf>
    <xf numFmtId="0" fontId="31" fillId="8" borderId="12" xfId="2" applyFont="1" applyFill="1" applyBorder="1" applyAlignment="1">
      <alignment horizontal="center" vertical="center"/>
    </xf>
    <xf numFmtId="0" fontId="31" fillId="8" borderId="13" xfId="2" applyFont="1" applyFill="1" applyBorder="1" applyAlignment="1">
      <alignment horizontal="center" vertical="center"/>
    </xf>
    <xf numFmtId="0" fontId="1" fillId="0" borderId="0" xfId="17">
      <alignment vertical="center"/>
    </xf>
    <xf numFmtId="0" fontId="37" fillId="0" borderId="0" xfId="17" applyFont="1">
      <alignment vertical="center"/>
    </xf>
    <xf numFmtId="0" fontId="31" fillId="8" borderId="14" xfId="2" applyFont="1" applyFill="1" applyBorder="1" applyAlignment="1">
      <alignment horizontal="center" vertical="center"/>
    </xf>
    <xf numFmtId="0" fontId="31" fillId="8" borderId="15" xfId="2" applyFont="1" applyFill="1" applyBorder="1" applyAlignment="1">
      <alignment horizontal="center" vertical="center"/>
    </xf>
    <xf numFmtId="0" fontId="34" fillId="0" borderId="0" xfId="17" applyFont="1" applyAlignment="1">
      <alignment horizontal="center" vertical="center"/>
    </xf>
    <xf numFmtId="0" fontId="8" fillId="9" borderId="0" xfId="1" applyFill="1" applyBorder="1" applyAlignment="1" applyProtection="1">
      <alignment vertical="center" wrapText="1"/>
    </xf>
    <xf numFmtId="0" fontId="42" fillId="0" borderId="0" xfId="17" applyFont="1" applyAlignment="1">
      <alignment vertical="center" wrapText="1"/>
    </xf>
    <xf numFmtId="0" fontId="44" fillId="0" borderId="0" xfId="17" applyFont="1" applyAlignment="1">
      <alignment horizontal="left" vertical="center"/>
    </xf>
    <xf numFmtId="0" fontId="34" fillId="0" borderId="0" xfId="17" applyFont="1" applyAlignment="1">
      <alignment vertical="top" wrapText="1"/>
    </xf>
    <xf numFmtId="0" fontId="7" fillId="3" borderId="7" xfId="17" applyFont="1" applyFill="1" applyBorder="1" applyAlignment="1">
      <alignment horizontal="center" vertical="center" wrapText="1"/>
    </xf>
    <xf numFmtId="0" fontId="7" fillId="3" borderId="6" xfId="17" applyFont="1" applyFill="1" applyBorder="1" applyAlignment="1">
      <alignment horizontal="center" vertical="center" wrapText="1"/>
    </xf>
    <xf numFmtId="0" fontId="7" fillId="3" borderId="8" xfId="17" applyFont="1" applyFill="1" applyBorder="1" applyAlignment="1">
      <alignment horizontal="center" vertical="center" wrapText="1"/>
    </xf>
    <xf numFmtId="0" fontId="7" fillId="3" borderId="9" xfId="17" applyFont="1" applyFill="1" applyBorder="1" applyAlignment="1">
      <alignment horizontal="center" vertical="center" wrapText="1"/>
    </xf>
    <xf numFmtId="0" fontId="13" fillId="3" borderId="9" xfId="17" applyFont="1" applyFill="1" applyBorder="1" applyAlignment="1">
      <alignment horizontal="center" vertical="center" wrapText="1"/>
    </xf>
    <xf numFmtId="0" fontId="55" fillId="3" borderId="9" xfId="17" applyFont="1" applyFill="1" applyBorder="1" applyAlignment="1">
      <alignment horizontal="center" vertical="center" wrapText="1"/>
    </xf>
    <xf numFmtId="0" fontId="7" fillId="3" borderId="10"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20" fillId="0" borderId="0" xfId="2" applyFont="1" applyAlignment="1">
      <alignment vertical="top" wrapText="1"/>
    </xf>
    <xf numFmtId="0" fontId="0" fillId="0" borderId="21" xfId="0" applyBorder="1">
      <alignment vertical="center"/>
    </xf>
    <xf numFmtId="0" fontId="14" fillId="0" borderId="21" xfId="0" applyFont="1" applyBorder="1">
      <alignment vertical="center"/>
    </xf>
    <xf numFmtId="0" fontId="0" fillId="0" borderId="22" xfId="0" applyBorder="1">
      <alignment vertical="center"/>
    </xf>
    <xf numFmtId="0" fontId="0" fillId="0" borderId="17" xfId="0" applyBorder="1">
      <alignment vertical="center"/>
    </xf>
    <xf numFmtId="0" fontId="6" fillId="17" borderId="0" xfId="2" applyFill="1">
      <alignment vertical="center"/>
    </xf>
    <xf numFmtId="0" fontId="0" fillId="17" borderId="0" xfId="0" applyFill="1">
      <alignment vertical="center"/>
    </xf>
    <xf numFmtId="0" fontId="1" fillId="5" borderId="0" xfId="2" applyFont="1" applyFill="1">
      <alignment vertical="center"/>
    </xf>
    <xf numFmtId="0" fontId="0" fillId="0" borderId="21" xfId="0" applyBorder="1" applyAlignment="1">
      <alignment vertical="top"/>
    </xf>
    <xf numFmtId="0" fontId="0" fillId="0" borderId="0" xfId="0" applyAlignment="1">
      <alignment vertical="top"/>
    </xf>
    <xf numFmtId="0" fontId="0" fillId="0" borderId="0" xfId="0" applyAlignment="1">
      <alignment horizontal="left" vertical="center"/>
    </xf>
    <xf numFmtId="0" fontId="68" fillId="0" borderId="0" xfId="0" applyFont="1" applyAlignment="1">
      <alignment horizontal="left" vertical="center"/>
    </xf>
    <xf numFmtId="0" fontId="69" fillId="0" borderId="0" xfId="0" applyFont="1" applyAlignment="1">
      <alignment horizontal="center" vertical="center" wrapText="1"/>
    </xf>
    <xf numFmtId="0" fontId="69" fillId="0" borderId="0" xfId="0" applyFont="1" applyAlignment="1">
      <alignment horizontal="left" vertical="center" wrapText="1"/>
    </xf>
    <xf numFmtId="0" fontId="79" fillId="0" borderId="0" xfId="17" applyFont="1">
      <alignment vertical="center"/>
    </xf>
    <xf numFmtId="0" fontId="78" fillId="0" borderId="0" xfId="2" applyFont="1">
      <alignment vertical="center"/>
    </xf>
    <xf numFmtId="0" fontId="87" fillId="0" borderId="0" xfId="2" applyFont="1" applyAlignment="1">
      <alignment horizontal="center" vertical="center"/>
    </xf>
    <xf numFmtId="14" fontId="86" fillId="0" borderId="0" xfId="2" applyNumberFormat="1" applyFont="1" applyAlignment="1">
      <alignment horizontal="center" vertical="center"/>
    </xf>
    <xf numFmtId="0" fontId="6" fillId="0" borderId="20" xfId="0" applyFont="1" applyBorder="1">
      <alignment vertical="center"/>
    </xf>
    <xf numFmtId="0" fontId="6" fillId="0" borderId="12" xfId="0" applyFont="1" applyBorder="1">
      <alignment vertical="center"/>
    </xf>
    <xf numFmtId="0" fontId="6" fillId="0" borderId="21" xfId="0" applyFont="1" applyBorder="1">
      <alignment vertical="center"/>
    </xf>
    <xf numFmtId="0" fontId="6" fillId="0" borderId="0" xfId="0" applyFont="1">
      <alignment vertical="center"/>
    </xf>
    <xf numFmtId="0" fontId="85" fillId="0" borderId="21" xfId="0" applyFont="1" applyBorder="1">
      <alignment vertical="center"/>
    </xf>
    <xf numFmtId="0" fontId="85" fillId="0" borderId="0" xfId="0" applyFont="1">
      <alignment vertical="center"/>
    </xf>
    <xf numFmtId="0" fontId="85" fillId="5" borderId="21" xfId="0" applyFont="1" applyFill="1" applyBorder="1">
      <alignment vertical="center"/>
    </xf>
    <xf numFmtId="0" fontId="85" fillId="5" borderId="0" xfId="0" applyFont="1" applyFill="1">
      <alignment vertical="center"/>
    </xf>
    <xf numFmtId="0" fontId="6" fillId="5" borderId="57" xfId="2" applyFill="1" applyBorder="1">
      <alignment vertical="center"/>
    </xf>
    <xf numFmtId="0" fontId="6" fillId="0" borderId="57" xfId="2" applyBorder="1">
      <alignment vertical="center"/>
    </xf>
    <xf numFmtId="0" fontId="6" fillId="0" borderId="0" xfId="2" applyAlignment="1">
      <alignment horizontal="left" vertical="top"/>
    </xf>
    <xf numFmtId="0" fontId="79" fillId="0" borderId="0" xfId="17" applyFont="1" applyAlignment="1">
      <alignment horizontal="left" vertical="center"/>
    </xf>
    <xf numFmtId="0" fontId="6" fillId="0" borderId="0" xfId="2" applyAlignment="1">
      <alignment horizontal="left" vertical="center"/>
    </xf>
    <xf numFmtId="0" fontId="97" fillId="5" borderId="21" xfId="0" applyFont="1" applyFill="1" applyBorder="1">
      <alignment vertical="center"/>
    </xf>
    <xf numFmtId="0" fontId="97" fillId="5" borderId="0" xfId="0" applyFont="1" applyFill="1" applyAlignment="1">
      <alignment horizontal="left" vertical="center"/>
    </xf>
    <xf numFmtId="0" fontId="97" fillId="5" borderId="0" xfId="0" applyFont="1" applyFill="1">
      <alignment vertical="center"/>
    </xf>
    <xf numFmtId="176" fontId="97" fillId="5" borderId="0" xfId="0" applyNumberFormat="1" applyFont="1" applyFill="1" applyAlignment="1">
      <alignment horizontal="left" vertical="center"/>
    </xf>
    <xf numFmtId="182" fontId="97" fillId="5" borderId="0" xfId="0" applyNumberFormat="1" applyFont="1" applyFill="1" applyAlignment="1">
      <alignment horizontal="center" vertical="center"/>
    </xf>
    <xf numFmtId="0" fontId="97" fillId="5" borderId="21" xfId="0" applyFont="1" applyFill="1" applyBorder="1" applyAlignment="1">
      <alignment vertical="top"/>
    </xf>
    <xf numFmtId="0" fontId="97" fillId="5" borderId="0" xfId="0" applyFont="1" applyFill="1" applyAlignment="1">
      <alignment vertical="top"/>
    </xf>
    <xf numFmtId="14" fontId="97" fillId="5" borderId="0" xfId="0" applyNumberFormat="1" applyFont="1" applyFill="1" applyAlignment="1">
      <alignment horizontal="left" vertical="center"/>
    </xf>
    <xf numFmtId="14" fontId="97" fillId="0" borderId="0" xfId="0" applyNumberFormat="1" applyFont="1">
      <alignment vertical="center"/>
    </xf>
    <xf numFmtId="0" fontId="98" fillId="0" borderId="0" xfId="0" applyFont="1">
      <alignment vertical="center"/>
    </xf>
    <xf numFmtId="0" fontId="31" fillId="8" borderId="0" xfId="2" applyFont="1" applyFill="1" applyAlignment="1">
      <alignment horizontal="center" vertical="center"/>
    </xf>
    <xf numFmtId="0" fontId="1" fillId="9" borderId="0" xfId="17" applyFill="1">
      <alignment vertical="center"/>
    </xf>
    <xf numFmtId="0" fontId="6" fillId="9" borderId="0" xfId="2" applyFill="1" applyAlignment="1">
      <alignment vertical="center" wrapText="1"/>
    </xf>
    <xf numFmtId="0" fontId="45" fillId="0" borderId="0" xfId="17" applyFont="1" applyAlignment="1">
      <alignment horizontal="left" vertical="center"/>
    </xf>
    <xf numFmtId="0" fontId="46" fillId="0" borderId="17" xfId="17" applyFont="1" applyBorder="1">
      <alignment vertical="center"/>
    </xf>
    <xf numFmtId="0" fontId="46" fillId="0" borderId="17" xfId="17" applyFont="1" applyBorder="1" applyAlignment="1">
      <alignment horizontal="right" vertical="center"/>
    </xf>
    <xf numFmtId="0" fontId="34" fillId="0" borderId="19" xfId="17" applyFont="1" applyBorder="1" applyAlignment="1">
      <alignment horizontal="center" vertical="center"/>
    </xf>
    <xf numFmtId="0" fontId="48" fillId="0" borderId="0" xfId="17" applyFont="1" applyAlignment="1">
      <alignment horizontal="center" vertical="center"/>
    </xf>
    <xf numFmtId="0" fontId="49" fillId="0" borderId="0" xfId="17" applyFont="1" applyAlignment="1">
      <alignment horizontal="center" vertical="center" wrapText="1"/>
    </xf>
    <xf numFmtId="0" fontId="1" fillId="0" borderId="0" xfId="17" applyAlignment="1">
      <alignment vertical="center" shrinkToFit="1"/>
    </xf>
    <xf numFmtId="0" fontId="12" fillId="0" borderId="56" xfId="2" applyFont="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3" fillId="3" borderId="0" xfId="17" applyFont="1" applyFill="1" applyAlignment="1">
      <alignment horizontal="center" vertical="center" wrapText="1"/>
    </xf>
    <xf numFmtId="0" fontId="55" fillId="3" borderId="0" xfId="17" applyFont="1" applyFill="1" applyAlignment="1">
      <alignment horizontal="center" vertical="center" wrapText="1"/>
    </xf>
    <xf numFmtId="0" fontId="1" fillId="5" borderId="0" xfId="2" applyFont="1" applyFill="1" applyAlignment="1">
      <alignment horizontal="center" vertical="center"/>
    </xf>
    <xf numFmtId="0" fontId="42" fillId="5" borderId="0" xfId="0" applyFont="1" applyFill="1" applyAlignment="1">
      <alignment horizontal="center" vertical="center" wrapText="1"/>
    </xf>
    <xf numFmtId="180" fontId="46"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0" borderId="0" xfId="16" applyFont="1">
      <alignment vertical="center"/>
    </xf>
    <xf numFmtId="0" fontId="10" fillId="0" borderId="0" xfId="16" applyFont="1">
      <alignment vertical="center"/>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1" fillId="0" borderId="0" xfId="2" applyFont="1">
      <alignment vertical="center"/>
    </xf>
    <xf numFmtId="0" fontId="46" fillId="17" borderId="67" xfId="16" applyFont="1" applyFill="1" applyBorder="1">
      <alignment vertical="center"/>
    </xf>
    <xf numFmtId="0" fontId="10" fillId="17" borderId="67" xfId="16" applyFont="1" applyFill="1" applyBorder="1">
      <alignment vertical="center"/>
    </xf>
    <xf numFmtId="0" fontId="33" fillId="0" borderId="0" xfId="17" applyFont="1" applyAlignment="1">
      <alignment horizontal="left" vertical="center" indent="2"/>
    </xf>
    <xf numFmtId="0" fontId="99" fillId="0" borderId="0" xfId="17" applyFont="1">
      <alignment vertical="center"/>
    </xf>
    <xf numFmtId="0" fontId="1" fillId="17" borderId="0" xfId="2" applyFont="1" applyFill="1">
      <alignment vertical="center"/>
    </xf>
    <xf numFmtId="0" fontId="23" fillId="17" borderId="0" xfId="19" applyFont="1" applyFill="1">
      <alignment vertical="center"/>
    </xf>
    <xf numFmtId="0" fontId="23" fillId="17" borderId="0" xfId="2" applyFont="1" applyFill="1" applyAlignment="1">
      <alignment horizontal="left" vertical="center"/>
    </xf>
    <xf numFmtId="0" fontId="37" fillId="17" borderId="0" xfId="17" applyFont="1" applyFill="1">
      <alignment vertical="center"/>
    </xf>
    <xf numFmtId="0" fontId="12" fillId="0" borderId="0" xfId="2" applyFont="1" applyAlignment="1">
      <alignment horizontal="center" vertical="center"/>
    </xf>
    <xf numFmtId="14" fontId="82" fillId="0" borderId="0" xfId="2" applyNumberFormat="1" applyFont="1" applyAlignment="1">
      <alignment horizontal="center" vertical="center"/>
    </xf>
    <xf numFmtId="0" fontId="12" fillId="0" borderId="0" xfId="2" applyFont="1" applyAlignment="1">
      <alignment vertical="top" wrapText="1"/>
    </xf>
    <xf numFmtId="0" fontId="37" fillId="0" borderId="0" xfId="17" applyFont="1" applyAlignment="1">
      <alignment horizontal="center" vertical="center"/>
    </xf>
    <xf numFmtId="0" fontId="104" fillId="17" borderId="0" xfId="17" applyFont="1" applyFill="1" applyAlignment="1">
      <alignment horizontal="left" vertical="center"/>
    </xf>
    <xf numFmtId="0" fontId="82" fillId="0" borderId="0" xfId="2" applyFont="1" applyAlignment="1">
      <alignment vertical="top" wrapText="1"/>
    </xf>
    <xf numFmtId="180" fontId="46" fillId="10" borderId="69" xfId="17" applyNumberFormat="1" applyFont="1" applyFill="1" applyBorder="1" applyAlignment="1">
      <alignment horizontal="center" vertical="center"/>
    </xf>
    <xf numFmtId="14" fontId="25" fillId="19" borderId="70" xfId="2" applyNumberFormat="1" applyFont="1" applyFill="1" applyBorder="1" applyAlignment="1">
      <alignment horizontal="center" vertical="center" shrinkToFit="1"/>
    </xf>
    <xf numFmtId="14" fontId="82" fillId="19" borderId="73" xfId="1" applyNumberFormat="1" applyFont="1" applyFill="1" applyBorder="1" applyAlignment="1" applyProtection="1">
      <alignment vertical="center" wrapText="1"/>
    </xf>
    <xf numFmtId="14" fontId="82" fillId="19" borderId="71" xfId="2" applyNumberFormat="1" applyFont="1" applyFill="1" applyBorder="1">
      <alignment vertical="center"/>
    </xf>
    <xf numFmtId="0" fontId="66" fillId="0" borderId="0" xfId="0" applyFont="1">
      <alignment vertical="center"/>
    </xf>
    <xf numFmtId="0" fontId="109" fillId="5" borderId="3" xfId="2" applyFont="1" applyFill="1" applyBorder="1">
      <alignment vertical="center"/>
    </xf>
    <xf numFmtId="0" fontId="108" fillId="0" borderId="57" xfId="0" applyFont="1" applyBorder="1">
      <alignment vertical="center"/>
    </xf>
    <xf numFmtId="0" fontId="23" fillId="17" borderId="0" xfId="19" applyFont="1" applyFill="1" applyAlignment="1">
      <alignment horizontal="center" vertical="center"/>
    </xf>
    <xf numFmtId="0" fontId="23" fillId="17" borderId="0" xfId="19" applyFont="1" applyFill="1" applyAlignment="1">
      <alignment horizontal="center" vertical="center" wrapText="1"/>
    </xf>
    <xf numFmtId="0" fontId="99" fillId="0" borderId="0" xfId="17" applyFont="1" applyAlignment="1">
      <alignment horizontal="left" vertical="center"/>
    </xf>
    <xf numFmtId="177" fontId="1" fillId="17" borderId="74" xfId="2" applyNumberFormat="1" applyFont="1" applyFill="1" applyBorder="1" applyAlignment="1">
      <alignment horizontal="center" vertical="center" wrapText="1"/>
    </xf>
    <xf numFmtId="0" fontId="110" fillId="17" borderId="75" xfId="2" applyFont="1" applyFill="1" applyBorder="1" applyAlignment="1">
      <alignment horizontal="center" vertical="center"/>
    </xf>
    <xf numFmtId="177" fontId="110" fillId="17" borderId="75" xfId="2" applyNumberFormat="1" applyFont="1" applyFill="1" applyBorder="1" applyAlignment="1">
      <alignment horizontal="center" vertical="center" shrinkToFit="1"/>
    </xf>
    <xf numFmtId="0" fontId="111" fillId="0" borderId="75" xfId="0" applyFont="1" applyBorder="1" applyAlignment="1">
      <alignment horizontal="center" vertical="center" wrapText="1"/>
    </xf>
    <xf numFmtId="177" fontId="12" fillId="17" borderId="75" xfId="2" applyNumberFormat="1" applyFont="1" applyFill="1" applyBorder="1" applyAlignment="1">
      <alignment horizontal="center" vertical="center" wrapText="1"/>
    </xf>
    <xf numFmtId="0" fontId="114" fillId="0" borderId="0" xfId="0" applyFont="1">
      <alignment vertical="center"/>
    </xf>
    <xf numFmtId="0" fontId="6" fillId="0" borderId="35" xfId="2" applyBorder="1">
      <alignment vertical="center"/>
    </xf>
    <xf numFmtId="0" fontId="6" fillId="0" borderId="36" xfId="2" applyBorder="1">
      <alignment vertical="center"/>
    </xf>
    <xf numFmtId="0" fontId="97" fillId="5" borderId="21" xfId="0" applyFont="1" applyFill="1" applyBorder="1" applyAlignment="1">
      <alignment horizontal="left" vertical="top"/>
    </xf>
    <xf numFmtId="0" fontId="32" fillId="17" borderId="0" xfId="2" applyFont="1" applyFill="1">
      <alignment vertical="center"/>
    </xf>
    <xf numFmtId="0" fontId="33" fillId="17" borderId="0" xfId="17" applyFont="1" applyFill="1">
      <alignment vertical="center"/>
    </xf>
    <xf numFmtId="0" fontId="34" fillId="17" borderId="0" xfId="17" applyFont="1" applyFill="1" applyAlignment="1">
      <alignment vertical="top" wrapText="1"/>
    </xf>
    <xf numFmtId="0" fontId="35" fillId="17" borderId="0" xfId="2" applyFont="1" applyFill="1" applyAlignment="1">
      <alignment horizontal="center" vertical="center"/>
    </xf>
    <xf numFmtId="0" fontId="77" fillId="17" borderId="0" xfId="17" applyFont="1" applyFill="1" applyAlignment="1">
      <alignment horizontal="left" vertical="center"/>
    </xf>
    <xf numFmtId="0" fontId="36" fillId="17" borderId="0" xfId="2" applyFont="1" applyFill="1" applyAlignment="1">
      <alignment vertical="center" wrapText="1"/>
    </xf>
    <xf numFmtId="0" fontId="38" fillId="17" borderId="0" xfId="2" applyFont="1" applyFill="1" applyAlignment="1">
      <alignment vertical="center" wrapText="1"/>
    </xf>
    <xf numFmtId="0" fontId="40" fillId="17" borderId="0" xfId="2" applyFont="1" applyFill="1">
      <alignment vertical="center"/>
    </xf>
    <xf numFmtId="0" fontId="41" fillId="17" borderId="0" xfId="2" applyFont="1" applyFill="1" applyAlignment="1">
      <alignment horizontal="center" vertical="center"/>
    </xf>
    <xf numFmtId="0" fontId="34" fillId="17" borderId="0" xfId="17" applyFont="1" applyFill="1" applyAlignment="1">
      <alignment horizontal="center" vertical="center"/>
    </xf>
    <xf numFmtId="0" fontId="39" fillId="17" borderId="0" xfId="17" applyFont="1" applyFill="1" applyAlignment="1">
      <alignment vertical="top" wrapText="1"/>
    </xf>
    <xf numFmtId="0" fontId="1" fillId="17" borderId="0" xfId="17" applyFill="1" applyAlignment="1">
      <alignment horizontal="center" vertical="center"/>
    </xf>
    <xf numFmtId="0" fontId="42" fillId="17" borderId="0" xfId="2" applyFont="1" applyFill="1" applyAlignment="1">
      <alignment vertical="center" wrapText="1"/>
    </xf>
    <xf numFmtId="0" fontId="38" fillId="17" borderId="0" xfId="2" applyFont="1" applyFill="1">
      <alignment vertical="center"/>
    </xf>
    <xf numFmtId="0" fontId="34" fillId="17" borderId="0" xfId="17" applyFont="1" applyFill="1">
      <alignment vertical="center"/>
    </xf>
    <xf numFmtId="0" fontId="43" fillId="17" borderId="0" xfId="17" applyFont="1" applyFill="1" applyAlignment="1">
      <alignment horizontal="center" vertical="center" wrapText="1"/>
    </xf>
    <xf numFmtId="0" fontId="44" fillId="17" borderId="0" xfId="17" applyFont="1" applyFill="1">
      <alignment vertical="center"/>
    </xf>
    <xf numFmtId="0" fontId="6" fillId="17" borderId="0" xfId="2" applyFill="1" applyAlignment="1">
      <alignment horizontal="center" vertical="center"/>
    </xf>
    <xf numFmtId="0" fontId="42" fillId="17" borderId="0" xfId="17" applyFont="1" applyFill="1" applyAlignment="1">
      <alignment vertical="center" wrapText="1"/>
    </xf>
    <xf numFmtId="0" fontId="47" fillId="17" borderId="0" xfId="17" applyFont="1" applyFill="1" applyAlignment="1">
      <alignment horizontal="center" vertical="center"/>
    </xf>
    <xf numFmtId="0" fontId="8" fillId="17" borderId="0" xfId="1" applyFill="1" applyAlignment="1" applyProtection="1">
      <alignment horizontal="center" vertical="center"/>
    </xf>
    <xf numFmtId="0" fontId="50" fillId="17" borderId="0" xfId="17" applyFont="1" applyFill="1" applyAlignment="1">
      <alignment horizontal="center" vertical="center"/>
    </xf>
    <xf numFmtId="0" fontId="0" fillId="17" borderId="0" xfId="0" applyFill="1" applyAlignment="1">
      <alignment vertical="center" wrapText="1"/>
    </xf>
    <xf numFmtId="0" fontId="1" fillId="17" borderId="54" xfId="17" applyFill="1" applyBorder="1" applyAlignment="1">
      <alignment horizontal="center" vertical="center" wrapText="1"/>
    </xf>
    <xf numFmtId="0" fontId="1" fillId="17" borderId="0" xfId="17" applyFill="1">
      <alignment vertical="center"/>
    </xf>
    <xf numFmtId="0" fontId="1" fillId="17" borderId="55" xfId="17" applyFill="1" applyBorder="1" applyAlignment="1">
      <alignment horizontal="center" vertical="center"/>
    </xf>
    <xf numFmtId="182" fontId="97" fillId="5" borderId="0" xfId="0" applyNumberFormat="1" applyFont="1" applyFill="1" applyAlignment="1">
      <alignment horizontal="left" vertical="center"/>
    </xf>
    <xf numFmtId="14" fontId="86" fillId="19" borderId="77" xfId="2" applyNumberFormat="1" applyFont="1" applyFill="1" applyBorder="1" applyAlignment="1">
      <alignment horizontal="center" vertical="center"/>
    </xf>
    <xf numFmtId="14" fontId="86" fillId="19" borderId="78" xfId="2" applyNumberFormat="1" applyFont="1" applyFill="1" applyBorder="1" applyAlignment="1">
      <alignment horizontal="center" vertical="center"/>
    </xf>
    <xf numFmtId="14" fontId="86" fillId="19" borderId="79" xfId="2" applyNumberFormat="1" applyFont="1" applyFill="1" applyBorder="1" applyAlignment="1">
      <alignment horizontal="center" vertical="center"/>
    </xf>
    <xf numFmtId="0" fontId="119" fillId="30" borderId="0" xfId="0" applyFont="1" applyFill="1" applyAlignment="1">
      <alignment horizontal="center" vertical="center" wrapText="1"/>
    </xf>
    <xf numFmtId="0" fontId="12" fillId="0" borderId="83" xfId="2" applyFont="1" applyBorder="1" applyAlignment="1">
      <alignment horizontal="center" vertical="center" wrapText="1"/>
    </xf>
    <xf numFmtId="0" fontId="106" fillId="19" borderId="78" xfId="2" applyFont="1" applyFill="1" applyBorder="1" applyAlignment="1">
      <alignment horizontal="center" vertical="center" wrapText="1"/>
    </xf>
    <xf numFmtId="0" fontId="106" fillId="19" borderId="78" xfId="2" applyFont="1" applyFill="1" applyBorder="1" applyAlignment="1">
      <alignment horizontal="center" vertical="center"/>
    </xf>
    <xf numFmtId="0" fontId="106" fillId="19" borderId="77" xfId="2" applyFont="1" applyFill="1" applyBorder="1" applyAlignment="1">
      <alignment horizontal="center" vertical="center"/>
    </xf>
    <xf numFmtId="0" fontId="118" fillId="0" borderId="0" xfId="2" applyFont="1">
      <alignment vertical="center"/>
    </xf>
    <xf numFmtId="0" fontId="6" fillId="0" borderId="0" xfId="2" applyAlignment="1">
      <alignment horizontal="center" vertical="top"/>
    </xf>
    <xf numFmtId="14" fontId="82" fillId="19" borderId="72" xfId="1" applyNumberFormat="1" applyFont="1" applyFill="1" applyBorder="1" applyAlignment="1" applyProtection="1">
      <alignment horizontal="center" vertical="center" wrapText="1"/>
    </xf>
    <xf numFmtId="0" fontId="115" fillId="30" borderId="0" xfId="0" applyFont="1" applyFill="1" applyAlignment="1">
      <alignment horizontal="center" vertical="center" wrapText="1"/>
    </xf>
    <xf numFmtId="0" fontId="20" fillId="17" borderId="74" xfId="2" applyFont="1" applyFill="1" applyBorder="1" applyAlignment="1">
      <alignment horizontal="center" vertical="center" wrapText="1"/>
    </xf>
    <xf numFmtId="0" fontId="84" fillId="0" borderId="0" xfId="2" applyFont="1" applyAlignment="1">
      <alignment vertical="top" wrapText="1"/>
    </xf>
    <xf numFmtId="0" fontId="8" fillId="0" borderId="86" xfId="1" applyBorder="1" applyAlignment="1" applyProtection="1">
      <alignment horizontal="left" vertical="top" wrapText="1"/>
    </xf>
    <xf numFmtId="0" fontId="42" fillId="5" borderId="0" xfId="17" applyFont="1" applyFill="1" applyAlignment="1">
      <alignment vertical="center" wrapText="1"/>
    </xf>
    <xf numFmtId="14" fontId="82" fillId="19" borderId="59" xfId="2" applyNumberFormat="1" applyFont="1" applyFill="1" applyBorder="1" applyAlignment="1">
      <alignment horizontal="center" vertical="center" wrapText="1" shrinkToFit="1"/>
    </xf>
    <xf numFmtId="14" fontId="86" fillId="19" borderId="89" xfId="2" applyNumberFormat="1" applyFont="1" applyFill="1" applyBorder="1" applyAlignment="1">
      <alignment vertical="center" shrinkToFit="1"/>
    </xf>
    <xf numFmtId="0" fontId="111" fillId="21" borderId="75" xfId="0" applyFont="1" applyFill="1" applyBorder="1" applyAlignment="1">
      <alignment horizontal="center" vertical="center" wrapText="1"/>
    </xf>
    <xf numFmtId="0" fontId="111" fillId="32" borderId="75" xfId="0" applyFont="1" applyFill="1" applyBorder="1" applyAlignment="1">
      <alignment horizontal="center" vertical="center" wrapText="1"/>
    </xf>
    <xf numFmtId="0" fontId="132" fillId="17" borderId="0" xfId="2" applyFont="1" applyFill="1" applyAlignment="1">
      <alignment horizontal="center" vertical="center" wrapText="1"/>
    </xf>
    <xf numFmtId="183" fontId="132" fillId="17" borderId="0" xfId="2" applyNumberFormat="1" applyFont="1" applyFill="1" applyAlignment="1">
      <alignment horizontal="center" vertical="center"/>
    </xf>
    <xf numFmtId="0" fontId="8" fillId="0" borderId="86" xfId="1" applyBorder="1" applyAlignment="1" applyProtection="1">
      <alignment horizontal="left" vertical="center" wrapText="1"/>
    </xf>
    <xf numFmtId="0" fontId="23" fillId="17" borderId="0" xfId="19" applyFont="1" applyFill="1" applyAlignment="1">
      <alignment horizontal="left" vertical="center"/>
    </xf>
    <xf numFmtId="0" fontId="133" fillId="21" borderId="80" xfId="2" applyFont="1" applyFill="1" applyBorder="1" applyAlignment="1">
      <alignment horizontal="center" vertical="center" wrapText="1"/>
    </xf>
    <xf numFmtId="0" fontId="6" fillId="0" borderId="88" xfId="2" applyBorder="1">
      <alignment vertical="center"/>
    </xf>
    <xf numFmtId="0" fontId="8" fillId="0" borderId="92" xfId="1" applyFill="1" applyBorder="1" applyAlignment="1" applyProtection="1">
      <alignment horizontal="left" vertical="center" wrapText="1"/>
    </xf>
    <xf numFmtId="0" fontId="11" fillId="0" borderId="95" xfId="17" applyFont="1" applyBorder="1" applyAlignment="1">
      <alignment horizontal="center" vertical="center" shrinkToFit="1"/>
    </xf>
    <xf numFmtId="0" fontId="46" fillId="0" borderId="96" xfId="17" applyFont="1" applyBorder="1" applyAlignment="1">
      <alignment vertical="center" shrinkToFit="1"/>
    </xf>
    <xf numFmtId="0" fontId="46" fillId="10" borderId="100" xfId="17" applyFont="1" applyFill="1" applyBorder="1" applyAlignment="1">
      <alignment horizontal="center" vertical="center"/>
    </xf>
    <xf numFmtId="0" fontId="46" fillId="0" borderId="96" xfId="17" applyFont="1" applyBorder="1" applyAlignment="1">
      <alignment horizontal="center" vertical="center"/>
    </xf>
    <xf numFmtId="0" fontId="88" fillId="17" borderId="103" xfId="17" applyFont="1" applyFill="1" applyBorder="1" applyAlignment="1">
      <alignment horizontal="center" vertical="center" wrapText="1"/>
    </xf>
    <xf numFmtId="14" fontId="88" fillId="17" borderId="104" xfId="17" applyNumberFormat="1" applyFont="1" applyFill="1" applyBorder="1" applyAlignment="1">
      <alignment horizontal="center" vertical="center"/>
    </xf>
    <xf numFmtId="0" fontId="12" fillId="0" borderId="106" xfId="2" applyFont="1" applyBorder="1" applyAlignment="1">
      <alignment horizontal="center" vertical="center" wrapText="1"/>
    </xf>
    <xf numFmtId="14" fontId="33" fillId="17" borderId="104" xfId="17" applyNumberFormat="1" applyFont="1" applyFill="1" applyBorder="1" applyAlignment="1">
      <alignment horizontal="center" vertical="center"/>
    </xf>
    <xf numFmtId="0" fontId="12" fillId="0" borderId="107" xfId="2" applyFont="1" applyBorder="1" applyAlignment="1">
      <alignment horizontal="center" vertical="center" wrapText="1"/>
    </xf>
    <xf numFmtId="0" fontId="12" fillId="0" borderId="108" xfId="2" applyFont="1" applyBorder="1" applyAlignment="1">
      <alignment horizontal="center" vertical="center" wrapText="1"/>
    </xf>
    <xf numFmtId="0" fontId="12" fillId="0" borderId="109" xfId="2" applyFont="1" applyBorder="1" applyAlignment="1">
      <alignment horizontal="center" vertical="center" wrapText="1"/>
    </xf>
    <xf numFmtId="0" fontId="12" fillId="0" borderId="106" xfId="2" applyFont="1" applyBorder="1" applyAlignment="1">
      <alignment horizontal="center" vertical="center"/>
    </xf>
    <xf numFmtId="0" fontId="12" fillId="5" borderId="109" xfId="2" applyFont="1" applyFill="1" applyBorder="1" applyAlignment="1">
      <alignment horizontal="center" vertical="center" wrapText="1"/>
    </xf>
    <xf numFmtId="0" fontId="1" fillId="17" borderId="110" xfId="17" applyFill="1" applyBorder="1" applyAlignment="1">
      <alignment horizontal="center" vertical="center" wrapText="1"/>
    </xf>
    <xf numFmtId="0" fontId="53" fillId="3" borderId="111" xfId="17" applyFont="1" applyFill="1" applyBorder="1" applyAlignment="1">
      <alignment horizontal="center" vertical="center" wrapText="1"/>
    </xf>
    <xf numFmtId="0" fontId="7" fillId="3" borderId="112" xfId="17" applyFont="1" applyFill="1" applyBorder="1" applyAlignment="1">
      <alignment horizontal="center" vertical="center" wrapText="1"/>
    </xf>
    <xf numFmtId="0" fontId="13" fillId="3" borderId="112" xfId="17" applyFont="1" applyFill="1" applyBorder="1" applyAlignment="1">
      <alignment horizontal="center" vertical="center" wrapText="1"/>
    </xf>
    <xf numFmtId="0" fontId="55" fillId="3" borderId="112" xfId="17" applyFont="1" applyFill="1" applyBorder="1" applyAlignment="1">
      <alignment horizontal="center" vertical="center" wrapText="1"/>
    </xf>
    <xf numFmtId="0" fontId="7" fillId="3" borderId="114" xfId="17" applyFont="1" applyFill="1" applyBorder="1" applyAlignment="1">
      <alignment horizontal="center" vertical="center" wrapText="1"/>
    </xf>
    <xf numFmtId="176" fontId="56" fillId="3" borderId="118" xfId="17" applyNumberFormat="1" applyFont="1" applyFill="1" applyBorder="1" applyAlignment="1">
      <alignment horizontal="center" vertical="center" wrapText="1"/>
    </xf>
    <xf numFmtId="0" fontId="56" fillId="3" borderId="118" xfId="17" applyFont="1" applyFill="1" applyBorder="1" applyAlignment="1">
      <alignment horizontal="left" vertical="center" wrapText="1"/>
    </xf>
    <xf numFmtId="176" fontId="56" fillId="11" borderId="119" xfId="17" applyNumberFormat="1" applyFont="1" applyFill="1" applyBorder="1" applyAlignment="1">
      <alignment horizontal="center" vertical="center" wrapText="1"/>
    </xf>
    <xf numFmtId="0" fontId="56" fillId="11" borderId="119" xfId="17" applyFont="1" applyFill="1" applyBorder="1" applyAlignment="1">
      <alignment horizontal="left" vertical="center" wrapText="1"/>
    </xf>
    <xf numFmtId="0" fontId="46" fillId="17" borderId="95" xfId="16" applyFont="1" applyFill="1" applyBorder="1">
      <alignment vertical="center"/>
    </xf>
    <xf numFmtId="0" fontId="60" fillId="12" borderId="120" xfId="17" applyFont="1" applyFill="1" applyBorder="1" applyAlignment="1">
      <alignment horizontal="center" vertical="center" wrapText="1"/>
    </xf>
    <xf numFmtId="176" fontId="58" fillId="12" borderId="120" xfId="17" applyNumberFormat="1" applyFont="1" applyFill="1" applyBorder="1" applyAlignment="1">
      <alignment horizontal="center" vertical="center" wrapText="1"/>
    </xf>
    <xf numFmtId="181" fontId="60" fillId="9" borderId="120" xfId="0" applyNumberFormat="1" applyFont="1" applyFill="1" applyBorder="1" applyAlignment="1">
      <alignment horizontal="center" vertical="center"/>
    </xf>
    <xf numFmtId="0" fontId="60" fillId="12" borderId="121" xfId="17" applyFont="1" applyFill="1" applyBorder="1" applyAlignment="1">
      <alignment horizontal="center" vertical="center" wrapText="1"/>
    </xf>
    <xf numFmtId="0" fontId="1" fillId="2" borderId="126" xfId="2" applyFont="1" applyFill="1" applyBorder="1" applyAlignment="1">
      <alignment vertical="top" wrapText="1"/>
    </xf>
    <xf numFmtId="0" fontId="94" fillId="2" borderId="129" xfId="2" applyFont="1" applyFill="1" applyBorder="1" applyAlignment="1">
      <alignment vertical="top" wrapText="1"/>
    </xf>
    <xf numFmtId="0" fontId="1" fillId="3" borderId="130" xfId="2" applyFont="1" applyFill="1" applyBorder="1" applyAlignment="1">
      <alignment vertical="top" wrapText="1"/>
    </xf>
    <xf numFmtId="0" fontId="0" fillId="19" borderId="124" xfId="0" applyFill="1" applyBorder="1" applyAlignment="1">
      <alignment vertical="top" wrapText="1"/>
    </xf>
    <xf numFmtId="0" fontId="17" fillId="3" borderId="131" xfId="2" applyFont="1" applyFill="1" applyBorder="1" applyAlignment="1">
      <alignment horizontal="center" vertical="center" wrapText="1"/>
    </xf>
    <xf numFmtId="0" fontId="86" fillId="19" borderId="132" xfId="2" applyFont="1" applyFill="1" applyBorder="1" applyAlignment="1">
      <alignment horizontal="center" vertical="center"/>
    </xf>
    <xf numFmtId="0" fontId="8" fillId="0" borderId="134" xfId="1" applyFill="1" applyBorder="1" applyAlignment="1" applyProtection="1">
      <alignment vertical="center" wrapText="1"/>
    </xf>
    <xf numFmtId="0" fontId="24" fillId="0" borderId="135" xfId="2" applyFont="1" applyBorder="1" applyAlignment="1">
      <alignment vertical="top" wrapText="1"/>
    </xf>
    <xf numFmtId="14" fontId="18" fillId="3" borderId="2" xfId="2" applyNumberFormat="1" applyFont="1" applyFill="1" applyBorder="1" applyAlignment="1">
      <alignment horizontal="center" vertical="center" shrinkToFit="1"/>
    </xf>
    <xf numFmtId="14" fontId="24" fillId="3" borderId="2" xfId="1" applyNumberFormat="1" applyFont="1" applyFill="1" applyBorder="1" applyAlignment="1" applyProtection="1">
      <alignment horizontal="center" vertical="center" wrapText="1" shrinkToFit="1"/>
    </xf>
    <xf numFmtId="14" fontId="18" fillId="3" borderId="0" xfId="2" applyNumberFormat="1" applyFont="1" applyFill="1" applyAlignment="1">
      <alignment horizontal="center" vertical="center" shrinkToFit="1"/>
    </xf>
    <xf numFmtId="14" fontId="24" fillId="3" borderId="0" xfId="1" applyNumberFormat="1" applyFont="1" applyFill="1" applyBorder="1" applyAlignment="1" applyProtection="1">
      <alignment horizontal="center" vertical="center" wrapText="1" shrinkToFit="1"/>
    </xf>
    <xf numFmtId="0" fontId="83" fillId="0" borderId="88" xfId="2" applyFont="1" applyBorder="1" applyAlignment="1">
      <alignment vertical="center" shrinkToFit="1"/>
    </xf>
    <xf numFmtId="14" fontId="86" fillId="19" borderId="78" xfId="2" applyNumberFormat="1" applyFont="1" applyFill="1" applyBorder="1" applyAlignment="1">
      <alignment horizontal="center" vertical="center" wrapText="1"/>
    </xf>
    <xf numFmtId="0" fontId="8" fillId="0" borderId="148" xfId="1" applyFill="1" applyBorder="1" applyAlignment="1" applyProtection="1">
      <alignment horizontal="left" vertical="top" wrapText="1"/>
    </xf>
    <xf numFmtId="0" fontId="6" fillId="0" borderId="148" xfId="2" applyBorder="1">
      <alignment vertical="center"/>
    </xf>
    <xf numFmtId="0" fontId="135" fillId="30" borderId="63" xfId="0" applyFont="1" applyFill="1" applyBorder="1" applyAlignment="1">
      <alignment horizontal="center" vertical="center" wrapText="1"/>
    </xf>
    <xf numFmtId="0" fontId="84" fillId="19" borderId="133" xfId="2" applyFont="1" applyFill="1" applyBorder="1" applyAlignment="1">
      <alignment horizontal="center" vertical="center" wrapText="1"/>
    </xf>
    <xf numFmtId="0" fontId="112" fillId="0" borderId="150" xfId="1" applyFont="1" applyFill="1" applyBorder="1" applyAlignment="1" applyProtection="1">
      <alignment vertical="top" wrapText="1"/>
    </xf>
    <xf numFmtId="14" fontId="82" fillId="19" borderId="153" xfId="1" applyNumberFormat="1" applyFont="1" applyFill="1" applyBorder="1" applyAlignment="1" applyProtection="1">
      <alignment horizontal="center" vertical="center" shrinkToFit="1"/>
    </xf>
    <xf numFmtId="14" fontId="82" fillId="19" borderId="153" xfId="2" applyNumberFormat="1" applyFont="1" applyFill="1" applyBorder="1" applyAlignment="1">
      <alignment horizontal="center" vertical="center" wrapText="1" shrinkToFit="1"/>
    </xf>
    <xf numFmtId="0" fontId="8" fillId="0" borderId="154" xfId="1" applyBorder="1" applyAlignment="1" applyProtection="1">
      <alignment vertical="center"/>
    </xf>
    <xf numFmtId="0" fontId="20" fillId="17" borderId="155" xfId="2" applyFont="1" applyFill="1" applyBorder="1" applyAlignment="1">
      <alignment horizontal="center" vertical="center" wrapText="1"/>
    </xf>
    <xf numFmtId="0" fontId="82" fillId="19" borderId="140" xfId="2" applyFont="1" applyFill="1" applyBorder="1" applyAlignment="1">
      <alignment horizontal="center" vertical="center"/>
    </xf>
    <xf numFmtId="0" fontId="138" fillId="0" borderId="0" xfId="0" applyFont="1">
      <alignment vertical="center"/>
    </xf>
    <xf numFmtId="0" fontId="124" fillId="0" borderId="0" xfId="0" applyFont="1">
      <alignment vertical="center"/>
    </xf>
    <xf numFmtId="0" fontId="0" fillId="19" borderId="146" xfId="0" applyFill="1" applyBorder="1" applyAlignment="1">
      <alignment horizontal="center" vertical="center"/>
    </xf>
    <xf numFmtId="0" fontId="0" fillId="0" borderId="146" xfId="0" applyBorder="1" applyAlignment="1">
      <alignment horizontal="center" vertical="center"/>
    </xf>
    <xf numFmtId="0" fontId="0" fillId="17" borderId="146" xfId="0" applyFill="1" applyBorder="1" applyAlignment="1">
      <alignment horizontal="center" vertical="center"/>
    </xf>
    <xf numFmtId="0" fontId="0" fillId="0" borderId="32" xfId="0" applyBorder="1" applyAlignment="1">
      <alignment horizontal="center" vertical="center"/>
    </xf>
    <xf numFmtId="9" fontId="0" fillId="19" borderId="146" xfId="0" applyNumberFormat="1" applyFill="1" applyBorder="1" applyAlignment="1">
      <alignment horizontal="center" vertical="center"/>
    </xf>
    <xf numFmtId="9" fontId="0" fillId="0" borderId="146" xfId="0" applyNumberFormat="1" applyBorder="1" applyAlignment="1">
      <alignment horizontal="center" vertical="center"/>
    </xf>
    <xf numFmtId="9" fontId="0" fillId="17" borderId="146" xfId="0" applyNumberFormat="1" applyFill="1" applyBorder="1" applyAlignment="1">
      <alignment horizontal="center" vertical="center"/>
    </xf>
    <xf numFmtId="0" fontId="139" fillId="0" borderId="161" xfId="0" applyFont="1" applyBorder="1" applyAlignment="1">
      <alignment horizontal="center" vertical="center"/>
    </xf>
    <xf numFmtId="0" fontId="139" fillId="0" borderId="162" xfId="0" applyFont="1" applyBorder="1" applyAlignment="1">
      <alignment horizontal="center" vertical="center"/>
    </xf>
    <xf numFmtId="0" fontId="139" fillId="0" borderId="163" xfId="0" applyFont="1" applyBorder="1" applyAlignment="1">
      <alignment horizontal="center" vertical="center"/>
    </xf>
    <xf numFmtId="0" fontId="139" fillId="0" borderId="164" xfId="0" applyFont="1" applyBorder="1" applyAlignment="1">
      <alignment horizontal="center" vertical="center"/>
    </xf>
    <xf numFmtId="0" fontId="139" fillId="0" borderId="165" xfId="0" applyFont="1" applyBorder="1" applyAlignment="1">
      <alignment horizontal="center" vertical="center"/>
    </xf>
    <xf numFmtId="0" fontId="139" fillId="0" borderId="166" xfId="0" applyFont="1" applyBorder="1" applyAlignment="1">
      <alignment horizontal="center" vertical="center"/>
    </xf>
    <xf numFmtId="0" fontId="139" fillId="0" borderId="167" xfId="0" applyFont="1" applyBorder="1" applyAlignment="1">
      <alignment horizontal="center" vertical="center"/>
    </xf>
    <xf numFmtId="0" fontId="139" fillId="0" borderId="168" xfId="0" applyFont="1" applyBorder="1" applyAlignment="1">
      <alignment horizontal="center" vertical="center"/>
    </xf>
    <xf numFmtId="0" fontId="0" fillId="0" borderId="169" xfId="0" applyBorder="1" applyAlignment="1">
      <alignment horizontal="center" vertical="center"/>
    </xf>
    <xf numFmtId="0" fontId="0" fillId="0" borderId="170" xfId="0" applyBorder="1" applyAlignment="1">
      <alignment horizontal="center" vertical="center"/>
    </xf>
    <xf numFmtId="0" fontId="0" fillId="0" borderId="171" xfId="0" applyBorder="1" applyAlignment="1">
      <alignment horizontal="center" vertical="center"/>
    </xf>
    <xf numFmtId="0" fontId="0" fillId="0" borderId="172" xfId="0" applyBorder="1" applyAlignment="1">
      <alignment horizontal="center" vertical="center"/>
    </xf>
    <xf numFmtId="0" fontId="0" fillId="0" borderId="173" xfId="0" applyBorder="1" applyAlignment="1">
      <alignment horizontal="center" vertical="center"/>
    </xf>
    <xf numFmtId="0" fontId="140" fillId="0" borderId="161" xfId="0" applyFont="1" applyBorder="1" applyAlignment="1">
      <alignment horizontal="center" vertical="center"/>
    </xf>
    <xf numFmtId="0" fontId="140" fillId="0" borderId="162" xfId="0" applyFont="1" applyBorder="1" applyAlignment="1">
      <alignment horizontal="center" vertical="center"/>
    </xf>
    <xf numFmtId="0" fontId="140" fillId="0" borderId="163" xfId="0" applyFont="1" applyBorder="1" applyAlignment="1">
      <alignment horizontal="center" vertical="center"/>
    </xf>
    <xf numFmtId="0" fontId="140" fillId="0" borderId="164" xfId="0" applyFont="1" applyBorder="1" applyAlignment="1">
      <alignment horizontal="center" vertical="center"/>
    </xf>
    <xf numFmtId="9" fontId="0" fillId="0" borderId="172" xfId="0" applyNumberFormat="1" applyBorder="1" applyAlignment="1">
      <alignment horizontal="center" vertical="center"/>
    </xf>
    <xf numFmtId="9" fontId="0" fillId="0" borderId="170" xfId="0" applyNumberFormat="1" applyBorder="1" applyAlignment="1">
      <alignment horizontal="center" vertical="center"/>
    </xf>
    <xf numFmtId="9" fontId="0" fillId="0" borderId="171" xfId="0" applyNumberFormat="1" applyBorder="1" applyAlignment="1">
      <alignment horizontal="center" vertical="center"/>
    </xf>
    <xf numFmtId="9" fontId="0" fillId="0" borderId="173" xfId="0" applyNumberFormat="1" applyBorder="1" applyAlignment="1">
      <alignment horizontal="center" vertical="center"/>
    </xf>
    <xf numFmtId="14" fontId="86" fillId="19" borderId="177" xfId="2" applyNumberFormat="1" applyFont="1" applyFill="1" applyBorder="1" applyAlignment="1">
      <alignment horizontal="center" vertical="center"/>
    </xf>
    <xf numFmtId="14" fontId="86" fillId="19" borderId="176" xfId="2" applyNumberFormat="1" applyFont="1" applyFill="1" applyBorder="1" applyAlignment="1">
      <alignment horizontal="center" vertical="center"/>
    </xf>
    <xf numFmtId="0" fontId="87" fillId="19" borderId="178" xfId="2" applyFont="1" applyFill="1" applyBorder="1" applyAlignment="1">
      <alignment horizontal="center" vertical="center"/>
    </xf>
    <xf numFmtId="14" fontId="86" fillId="19" borderId="178" xfId="2" applyNumberFormat="1" applyFont="1" applyFill="1" applyBorder="1" applyAlignment="1">
      <alignment horizontal="center" vertical="center"/>
    </xf>
    <xf numFmtId="0" fontId="8" fillId="0" borderId="175" xfId="1" applyBorder="1" applyAlignment="1" applyProtection="1">
      <alignment vertical="top" wrapText="1"/>
    </xf>
    <xf numFmtId="0" fontId="112" fillId="0" borderId="81" xfId="2" applyFont="1" applyBorder="1" applyAlignment="1">
      <alignment horizontal="left" vertical="top" wrapText="1"/>
    </xf>
    <xf numFmtId="0" fontId="112" fillId="0" borderId="175" xfId="2" applyFont="1" applyBorder="1" applyAlignment="1">
      <alignment vertical="top" wrapText="1"/>
    </xf>
    <xf numFmtId="0" fontId="82" fillId="19" borderId="63" xfId="2" applyFont="1" applyFill="1" applyBorder="1" applyAlignment="1">
      <alignment horizontal="center" vertical="center"/>
    </xf>
    <xf numFmtId="0" fontId="141" fillId="19" borderId="176" xfId="2" applyFont="1" applyFill="1" applyBorder="1" applyAlignment="1">
      <alignment horizontal="center" vertical="center"/>
    </xf>
    <xf numFmtId="0" fontId="141" fillId="19" borderId="177" xfId="2" applyFont="1" applyFill="1" applyBorder="1" applyAlignment="1">
      <alignment horizontal="center" vertical="center"/>
    </xf>
    <xf numFmtId="0" fontId="82" fillId="19" borderId="142" xfId="2" applyFont="1" applyFill="1" applyBorder="1">
      <alignment vertical="center"/>
    </xf>
    <xf numFmtId="14" fontId="82" fillId="2" borderId="139" xfId="2" applyNumberFormat="1" applyFont="1" applyFill="1" applyBorder="1" applyAlignment="1">
      <alignment horizontal="center" vertical="center"/>
    </xf>
    <xf numFmtId="14" fontId="82" fillId="19" borderId="142" xfId="2" applyNumberFormat="1" applyFont="1" applyFill="1" applyBorder="1">
      <alignment vertical="center"/>
    </xf>
    <xf numFmtId="0" fontId="82" fillId="19" borderId="0" xfId="2" applyFont="1" applyFill="1">
      <alignment vertical="center"/>
    </xf>
    <xf numFmtId="0" fontId="6" fillId="0" borderId="179" xfId="2" applyBorder="1">
      <alignment vertical="center"/>
    </xf>
    <xf numFmtId="56" fontId="82" fillId="19" borderId="149" xfId="2" applyNumberFormat="1" applyFont="1" applyFill="1" applyBorder="1">
      <alignment vertical="center"/>
    </xf>
    <xf numFmtId="0" fontId="144" fillId="0" borderId="147" xfId="1" applyFont="1" applyFill="1" applyBorder="1" applyAlignment="1" applyProtection="1">
      <alignment horizontal="left" vertical="top" wrapText="1"/>
    </xf>
    <xf numFmtId="0" fontId="7" fillId="36" borderId="112" xfId="17" applyFont="1" applyFill="1" applyBorder="1" applyAlignment="1">
      <alignment horizontal="center" vertical="center" wrapText="1"/>
    </xf>
    <xf numFmtId="0" fontId="87" fillId="19" borderId="184" xfId="2" applyFont="1" applyFill="1" applyBorder="1" applyAlignment="1">
      <alignment horizontal="center" vertical="center"/>
    </xf>
    <xf numFmtId="0" fontId="87" fillId="19" borderId="185" xfId="2" applyFont="1" applyFill="1" applyBorder="1" applyAlignment="1">
      <alignment horizontal="center" vertical="center"/>
    </xf>
    <xf numFmtId="0" fontId="87" fillId="19" borderId="186" xfId="2" applyFont="1" applyFill="1" applyBorder="1" applyAlignment="1">
      <alignment horizontal="center" vertical="center"/>
    </xf>
    <xf numFmtId="14" fontId="86" fillId="19" borderId="184" xfId="2" applyNumberFormat="1" applyFont="1" applyFill="1" applyBorder="1" applyAlignment="1">
      <alignment horizontal="center" vertical="center"/>
    </xf>
    <xf numFmtId="14" fontId="86" fillId="19" borderId="185" xfId="2" applyNumberFormat="1" applyFont="1" applyFill="1" applyBorder="1" applyAlignment="1">
      <alignment horizontal="center" vertical="center"/>
    </xf>
    <xf numFmtId="14" fontId="86" fillId="19" borderId="186" xfId="2" applyNumberFormat="1" applyFont="1" applyFill="1" applyBorder="1" applyAlignment="1">
      <alignment horizontal="center" vertical="center"/>
    </xf>
    <xf numFmtId="0" fontId="8" fillId="0" borderId="187" xfId="1" applyFill="1" applyBorder="1" applyAlignment="1" applyProtection="1">
      <alignment vertical="center" wrapText="1"/>
    </xf>
    <xf numFmtId="0" fontId="82" fillId="19" borderId="78" xfId="1" applyFont="1" applyFill="1" applyBorder="1" applyAlignment="1" applyProtection="1">
      <alignment horizontal="center" vertical="center" wrapText="1"/>
    </xf>
    <xf numFmtId="0" fontId="95" fillId="35" borderId="58" xfId="0" applyFont="1" applyFill="1" applyBorder="1" applyAlignment="1">
      <alignment horizontal="center" vertical="center" wrapText="1"/>
    </xf>
    <xf numFmtId="0" fontId="95" fillId="35" borderId="65" xfId="0" applyFont="1" applyFill="1" applyBorder="1" applyAlignment="1">
      <alignment horizontal="center" vertical="center" wrapText="1"/>
    </xf>
    <xf numFmtId="177" fontId="12" fillId="35" borderId="34" xfId="2" applyNumberFormat="1" applyFont="1" applyFill="1" applyBorder="1" applyAlignment="1">
      <alignment horizontal="center" vertical="center" wrapText="1"/>
    </xf>
    <xf numFmtId="0" fontId="28" fillId="21" borderId="175" xfId="2" applyFont="1" applyFill="1" applyBorder="1" applyAlignment="1">
      <alignment horizontal="center" vertical="center" wrapText="1"/>
    </xf>
    <xf numFmtId="0" fontId="28" fillId="21" borderId="181" xfId="2" applyFont="1" applyFill="1" applyBorder="1" applyAlignment="1">
      <alignment horizontal="center" vertical="center" wrapText="1"/>
    </xf>
    <xf numFmtId="0" fontId="146" fillId="26" borderId="76" xfId="1" applyFont="1" applyFill="1" applyBorder="1" applyAlignment="1" applyProtection="1">
      <alignment horizontal="center" vertical="center" wrapText="1" shrinkToFit="1"/>
    </xf>
    <xf numFmtId="0" fontId="21" fillId="17" borderId="188" xfId="2" applyFont="1" applyFill="1" applyBorder="1" applyAlignment="1">
      <alignment horizontal="center" vertical="center" wrapText="1"/>
    </xf>
    <xf numFmtId="0" fontId="21" fillId="17" borderId="189" xfId="2" applyFont="1" applyFill="1" applyBorder="1" applyAlignment="1">
      <alignment horizontal="center" vertical="center" wrapText="1"/>
    </xf>
    <xf numFmtId="0" fontId="6" fillId="19" borderId="0" xfId="2" applyFill="1" applyAlignment="1">
      <alignment horizontal="center" vertical="center"/>
    </xf>
    <xf numFmtId="14" fontId="6" fillId="19" borderId="0" xfId="2" applyNumberFormat="1" applyFill="1" applyAlignment="1">
      <alignment horizontal="center" vertical="center"/>
    </xf>
    <xf numFmtId="0" fontId="106" fillId="19" borderId="79" xfId="2" applyFont="1" applyFill="1" applyBorder="1" applyAlignment="1">
      <alignment horizontal="center" vertical="center"/>
    </xf>
    <xf numFmtId="14" fontId="105" fillId="17" borderId="35" xfId="2" applyNumberFormat="1" applyFont="1" applyFill="1" applyBorder="1" applyAlignment="1">
      <alignment horizontal="left" vertical="center"/>
    </xf>
    <xf numFmtId="0" fontId="149" fillId="0" borderId="66" xfId="17" applyFont="1" applyBorder="1" applyAlignment="1">
      <alignment horizontal="center" vertical="center" wrapText="1"/>
    </xf>
    <xf numFmtId="14" fontId="82" fillId="19" borderId="156" xfId="2" applyNumberFormat="1" applyFont="1" applyFill="1" applyBorder="1" applyAlignment="1">
      <alignment horizontal="center" vertical="center"/>
    </xf>
    <xf numFmtId="14" fontId="82" fillId="19" borderId="190" xfId="2" applyNumberFormat="1" applyFont="1" applyFill="1" applyBorder="1" applyAlignment="1">
      <alignment horizontal="center" vertical="center"/>
    </xf>
    <xf numFmtId="0" fontId="17" fillId="21" borderId="190" xfId="2" applyFont="1" applyFill="1" applyBorder="1" applyAlignment="1">
      <alignment horizontal="center" vertical="center" wrapText="1"/>
    </xf>
    <xf numFmtId="0" fontId="82" fillId="21" borderId="191" xfId="2" applyFont="1" applyFill="1" applyBorder="1" applyAlignment="1">
      <alignment horizontal="center" vertical="center"/>
    </xf>
    <xf numFmtId="0" fontId="82" fillId="21" borderId="0" xfId="2" applyFont="1" applyFill="1" applyAlignment="1">
      <alignment horizontal="center" vertical="center"/>
    </xf>
    <xf numFmtId="14" fontId="82" fillId="21" borderId="0" xfId="2" applyNumberFormat="1" applyFont="1" applyFill="1" applyAlignment="1">
      <alignment horizontal="center" vertical="center"/>
    </xf>
    <xf numFmtId="0" fontId="82" fillId="19" borderId="0" xfId="2" applyFont="1" applyFill="1" applyAlignment="1">
      <alignment horizontal="center" vertical="center"/>
    </xf>
    <xf numFmtId="0" fontId="82" fillId="19" borderId="141" xfId="2" applyFont="1" applyFill="1" applyBorder="1" applyAlignment="1">
      <alignment horizontal="center" vertical="center"/>
    </xf>
    <xf numFmtId="0" fontId="112" fillId="0" borderId="193" xfId="2" applyFont="1" applyBorder="1" applyAlignment="1">
      <alignment vertical="top" wrapText="1"/>
    </xf>
    <xf numFmtId="14" fontId="82" fillId="19" borderId="194" xfId="2" applyNumberFormat="1" applyFont="1" applyFill="1" applyBorder="1" applyAlignment="1">
      <alignment horizontal="center" vertical="center"/>
    </xf>
    <xf numFmtId="14" fontId="82" fillId="19" borderId="141" xfId="2" applyNumberFormat="1" applyFont="1" applyFill="1" applyBorder="1" applyAlignment="1">
      <alignment horizontal="center" vertical="center"/>
    </xf>
    <xf numFmtId="14" fontId="31" fillId="19" borderId="190" xfId="2" applyNumberFormat="1" applyFont="1" applyFill="1" applyBorder="1" applyAlignment="1">
      <alignment horizontal="center" vertical="center"/>
    </xf>
    <xf numFmtId="0" fontId="17" fillId="19" borderId="77" xfId="2" applyFont="1" applyFill="1" applyBorder="1" applyAlignment="1">
      <alignment horizontal="center" vertical="center" wrapText="1"/>
    </xf>
    <xf numFmtId="0" fontId="17" fillId="19" borderId="80" xfId="1" applyFont="1" applyFill="1" applyBorder="1" applyAlignment="1" applyProtection="1">
      <alignment horizontal="center" vertical="center" wrapText="1"/>
    </xf>
    <xf numFmtId="14" fontId="105" fillId="17" borderId="0" xfId="2" applyNumberFormat="1" applyFont="1" applyFill="1" applyAlignment="1">
      <alignment horizontal="left" vertical="center"/>
    </xf>
    <xf numFmtId="178" fontId="82" fillId="3" borderId="140" xfId="2" applyNumberFormat="1" applyFont="1" applyFill="1" applyBorder="1">
      <alignment vertical="center"/>
    </xf>
    <xf numFmtId="0" fontId="112" fillId="0" borderId="182" xfId="1" applyFont="1" applyBorder="1" applyAlignment="1" applyProtection="1">
      <alignment vertical="top" wrapText="1"/>
    </xf>
    <xf numFmtId="184" fontId="62" fillId="12" borderId="122" xfId="17" applyNumberFormat="1" applyFont="1" applyFill="1" applyBorder="1" applyAlignment="1">
      <alignment horizontal="center" vertical="center" wrapText="1"/>
    </xf>
    <xf numFmtId="178" fontId="82" fillId="3" borderId="141" xfId="0" applyNumberFormat="1" applyFont="1" applyFill="1" applyBorder="1" applyAlignment="1">
      <alignment horizontal="center" vertical="center"/>
    </xf>
    <xf numFmtId="0" fontId="12" fillId="0" borderId="197" xfId="2" applyFont="1" applyBorder="1" applyAlignment="1">
      <alignment horizontal="center" vertical="center" wrapText="1"/>
    </xf>
    <xf numFmtId="180" fontId="46" fillId="10" borderId="198" xfId="17" applyNumberFormat="1" applyFont="1" applyFill="1" applyBorder="1" applyAlignment="1">
      <alignment horizontal="center" vertical="center"/>
    </xf>
    <xf numFmtId="14" fontId="88" fillId="17" borderId="202" xfId="17" applyNumberFormat="1" applyFont="1" applyFill="1" applyBorder="1" applyAlignment="1">
      <alignment horizontal="center" vertical="center"/>
    </xf>
    <xf numFmtId="14" fontId="86" fillId="19" borderId="203" xfId="2" applyNumberFormat="1" applyFont="1" applyFill="1" applyBorder="1" applyAlignment="1">
      <alignment horizontal="center" vertical="center"/>
    </xf>
    <xf numFmtId="14" fontId="82" fillId="19" borderId="8" xfId="2" applyNumberFormat="1" applyFont="1" applyFill="1" applyBorder="1" applyAlignment="1">
      <alignment horizontal="center" vertical="center"/>
    </xf>
    <xf numFmtId="0" fontId="121" fillId="17" borderId="0" xfId="0" applyFont="1" applyFill="1" applyAlignment="1">
      <alignment horizontal="center" vertical="center" wrapText="1"/>
    </xf>
    <xf numFmtId="14" fontId="88" fillId="17" borderId="104" xfId="17" applyNumberFormat="1" applyFont="1" applyFill="1" applyBorder="1" applyAlignment="1">
      <alignment horizontal="center" vertical="center" wrapText="1"/>
    </xf>
    <xf numFmtId="0" fontId="20" fillId="17" borderId="205" xfId="2" applyFont="1" applyFill="1" applyBorder="1" applyAlignment="1">
      <alignment horizontal="center" vertical="center" wrapText="1"/>
    </xf>
    <xf numFmtId="0" fontId="6" fillId="0" borderId="0" xfId="4"/>
    <xf numFmtId="0" fontId="87" fillId="19" borderId="185" xfId="2" applyFont="1" applyFill="1" applyBorder="1" applyAlignment="1">
      <alignment horizontal="center" vertical="center" wrapText="1"/>
    </xf>
    <xf numFmtId="0" fontId="112" fillId="0" borderId="204" xfId="1" applyFont="1" applyBorder="1" applyAlignment="1" applyProtection="1">
      <alignment horizontal="left" vertical="top" wrapText="1"/>
    </xf>
    <xf numFmtId="0" fontId="113" fillId="0" borderId="147" xfId="1" applyFont="1" applyFill="1" applyBorder="1" applyAlignment="1" applyProtection="1">
      <alignment horizontal="left" vertical="top" wrapText="1"/>
    </xf>
    <xf numFmtId="14" fontId="82" fillId="19" borderId="141" xfId="2" applyNumberFormat="1" applyFont="1" applyFill="1" applyBorder="1">
      <alignment vertical="center"/>
    </xf>
    <xf numFmtId="0" fontId="28" fillId="21" borderId="0" xfId="2" applyFont="1" applyFill="1" applyAlignment="1">
      <alignment horizontal="center" vertical="center" wrapText="1"/>
    </xf>
    <xf numFmtId="0" fontId="150" fillId="17" borderId="0" xfId="0" applyFont="1" applyFill="1" applyAlignment="1">
      <alignment horizontal="center" vertical="center" wrapText="1"/>
    </xf>
    <xf numFmtId="0" fontId="151" fillId="18" borderId="49" xfId="0" applyFont="1" applyFill="1" applyBorder="1" applyAlignment="1">
      <alignment horizontal="center" vertical="center" wrapText="1"/>
    </xf>
    <xf numFmtId="0" fontId="151" fillId="31" borderId="49" xfId="0" applyFont="1" applyFill="1" applyBorder="1" applyAlignment="1">
      <alignment horizontal="center" vertical="center" wrapText="1"/>
    </xf>
    <xf numFmtId="14" fontId="82" fillId="19" borderId="140" xfId="2" applyNumberFormat="1" applyFont="1" applyFill="1" applyBorder="1">
      <alignment vertical="center"/>
    </xf>
    <xf numFmtId="14" fontId="82" fillId="19" borderId="149" xfId="2" applyNumberFormat="1" applyFont="1" applyFill="1" applyBorder="1">
      <alignment vertical="center"/>
    </xf>
    <xf numFmtId="46" fontId="115" fillId="30" borderId="0" xfId="0" applyNumberFormat="1" applyFont="1" applyFill="1" applyAlignment="1">
      <alignment horizontal="center" vertical="center" wrapText="1"/>
    </xf>
    <xf numFmtId="0" fontId="0" fillId="39" borderId="0" xfId="0" applyFill="1">
      <alignment vertical="center"/>
    </xf>
    <xf numFmtId="0" fontId="33" fillId="17" borderId="103" xfId="17" applyFont="1" applyFill="1" applyBorder="1" applyAlignment="1">
      <alignment horizontal="center" vertical="center" wrapText="1"/>
    </xf>
    <xf numFmtId="0" fontId="83" fillId="19" borderId="0" xfId="2" applyFont="1" applyFill="1" applyAlignment="1">
      <alignment horizontal="center" vertical="center" wrapText="1"/>
    </xf>
    <xf numFmtId="0" fontId="0" fillId="32" borderId="0" xfId="0" applyFill="1">
      <alignment vertical="center"/>
    </xf>
    <xf numFmtId="0" fontId="113" fillId="17" borderId="0" xfId="1" applyFont="1" applyFill="1" applyBorder="1" applyAlignment="1" applyProtection="1">
      <alignment vertical="top" wrapText="1"/>
    </xf>
    <xf numFmtId="0" fontId="151" fillId="18" borderId="58" xfId="0" applyFont="1" applyFill="1" applyBorder="1" applyAlignment="1">
      <alignment horizontal="center" vertical="center" wrapText="1"/>
    </xf>
    <xf numFmtId="0" fontId="20" fillId="4" borderId="223" xfId="2" applyFont="1" applyFill="1" applyBorder="1" applyAlignment="1">
      <alignment horizontal="center" vertical="center" wrapText="1"/>
    </xf>
    <xf numFmtId="0" fontId="20" fillId="38" borderId="224" xfId="2" applyFont="1" applyFill="1" applyBorder="1" applyAlignment="1">
      <alignment horizontal="center" vertical="center" wrapText="1"/>
    </xf>
    <xf numFmtId="0" fontId="20" fillId="19" borderId="224" xfId="2" applyFont="1" applyFill="1" applyBorder="1" applyAlignment="1">
      <alignment horizontal="center" vertical="center" wrapText="1"/>
    </xf>
    <xf numFmtId="0" fontId="20" fillId="4" borderId="224" xfId="2" applyFont="1" applyFill="1" applyBorder="1" applyAlignment="1">
      <alignment horizontal="center" vertical="center" wrapText="1"/>
    </xf>
    <xf numFmtId="0" fontId="20" fillId="4" borderId="225" xfId="2" applyFont="1" applyFill="1" applyBorder="1" applyAlignment="1">
      <alignment horizontal="center" vertical="center" wrapText="1"/>
    </xf>
    <xf numFmtId="0" fontId="20" fillId="4" borderId="226" xfId="2" applyFont="1" applyFill="1" applyBorder="1" applyAlignment="1">
      <alignment horizontal="center" vertical="center" wrapText="1"/>
    </xf>
    <xf numFmtId="0" fontId="21" fillId="21" borderId="227" xfId="2" applyFont="1" applyFill="1" applyBorder="1" applyAlignment="1">
      <alignment horizontal="center" vertical="top" wrapText="1"/>
    </xf>
    <xf numFmtId="177" fontId="1" fillId="21" borderId="228" xfId="2" applyNumberFormat="1" applyFont="1" applyFill="1" applyBorder="1" applyAlignment="1">
      <alignment horizontal="center" vertical="center" wrapText="1"/>
    </xf>
    <xf numFmtId="0" fontId="21" fillId="21" borderId="227" xfId="2" applyFont="1" applyFill="1" applyBorder="1" applyAlignment="1">
      <alignment horizontal="center" vertical="center" wrapText="1"/>
    </xf>
    <xf numFmtId="0" fontId="21" fillId="17" borderId="228" xfId="2" applyFont="1" applyFill="1" applyBorder="1" applyAlignment="1">
      <alignment horizontal="center" vertical="top" wrapText="1"/>
    </xf>
    <xf numFmtId="177" fontId="20" fillId="19" borderId="188" xfId="2" applyNumberFormat="1" applyFont="1" applyFill="1" applyBorder="1" applyAlignment="1">
      <alignment horizontal="center" vertical="center" shrinkToFit="1"/>
    </xf>
    <xf numFmtId="177" fontId="1" fillId="17" borderId="228" xfId="2" applyNumberFormat="1" applyFont="1" applyFill="1" applyBorder="1" applyAlignment="1">
      <alignment horizontal="center" vertical="center" wrapText="1"/>
    </xf>
    <xf numFmtId="0" fontId="20" fillId="17" borderId="197" xfId="2" applyFont="1" applyFill="1" applyBorder="1" applyAlignment="1">
      <alignment horizontal="left" vertical="center"/>
    </xf>
    <xf numFmtId="177" fontId="20" fillId="17" borderId="188" xfId="2" applyNumberFormat="1" applyFont="1" applyFill="1" applyBorder="1" applyAlignment="1">
      <alignment horizontal="center" vertical="center" shrinkToFit="1"/>
    </xf>
    <xf numFmtId="177" fontId="33" fillId="37" borderId="188" xfId="2" applyNumberFormat="1" applyFont="1" applyFill="1" applyBorder="1" applyAlignment="1">
      <alignment horizontal="center" vertical="center" wrapText="1"/>
    </xf>
    <xf numFmtId="177" fontId="46" fillId="37" borderId="188" xfId="2" applyNumberFormat="1" applyFont="1" applyFill="1" applyBorder="1" applyAlignment="1">
      <alignment horizontal="center" vertical="center" wrapText="1"/>
    </xf>
    <xf numFmtId="0" fontId="80" fillId="0" borderId="229" xfId="0" applyFont="1" applyBorder="1" applyAlignment="1">
      <alignment horizontal="center" vertical="center" wrapText="1"/>
    </xf>
    <xf numFmtId="0" fontId="80" fillId="0" borderId="189" xfId="0" applyFont="1" applyBorder="1" applyAlignment="1">
      <alignment horizontal="center" vertical="center" wrapText="1"/>
    </xf>
    <xf numFmtId="0" fontId="80" fillId="21" borderId="189" xfId="0" applyFont="1" applyFill="1" applyBorder="1" applyAlignment="1">
      <alignment horizontal="center" vertical="center" wrapText="1"/>
    </xf>
    <xf numFmtId="0" fontId="80" fillId="17" borderId="189" xfId="0" applyFont="1" applyFill="1" applyBorder="1" applyAlignment="1">
      <alignment horizontal="center" vertical="center" wrapText="1"/>
    </xf>
    <xf numFmtId="0" fontId="80" fillId="32" borderId="189" xfId="0" applyFont="1" applyFill="1" applyBorder="1" applyAlignment="1">
      <alignment horizontal="center" vertical="center" wrapText="1"/>
    </xf>
    <xf numFmtId="0" fontId="20" fillId="17" borderId="189" xfId="2" applyFont="1" applyFill="1" applyBorder="1" applyAlignment="1">
      <alignment horizontal="center" vertical="center" wrapText="1"/>
    </xf>
    <xf numFmtId="0" fontId="20" fillId="27" borderId="189" xfId="2" applyFont="1" applyFill="1" applyBorder="1" applyAlignment="1">
      <alignment horizontal="center" vertical="center" wrapText="1"/>
    </xf>
    <xf numFmtId="0" fontId="20" fillId="33" borderId="189" xfId="2" applyFont="1" applyFill="1" applyBorder="1" applyAlignment="1">
      <alignment horizontal="center" vertical="center" wrapText="1"/>
    </xf>
    <xf numFmtId="0" fontId="20" fillId="34" borderId="189" xfId="2" applyFont="1" applyFill="1" applyBorder="1" applyAlignment="1">
      <alignment horizontal="center" vertical="center" wrapText="1"/>
    </xf>
    <xf numFmtId="0" fontId="20" fillId="17" borderId="230" xfId="2" applyFont="1" applyFill="1" applyBorder="1" applyAlignment="1">
      <alignment horizontal="center" vertical="center" wrapText="1"/>
    </xf>
    <xf numFmtId="177" fontId="20" fillId="17" borderId="230" xfId="2" applyNumberFormat="1" applyFont="1" applyFill="1" applyBorder="1" applyAlignment="1">
      <alignment horizontal="center" vertical="center" shrinkToFit="1"/>
    </xf>
    <xf numFmtId="0" fontId="0" fillId="0" borderId="231" xfId="0" applyBorder="1" applyAlignment="1">
      <alignment horizontal="center" vertical="center" wrapText="1"/>
    </xf>
    <xf numFmtId="177" fontId="20" fillId="21" borderId="231" xfId="2" applyNumberFormat="1" applyFont="1" applyFill="1" applyBorder="1" applyAlignment="1">
      <alignment horizontal="center" vertical="center" shrinkToFit="1"/>
    </xf>
    <xf numFmtId="177" fontId="20" fillId="17" borderId="231" xfId="2" applyNumberFormat="1" applyFont="1" applyFill="1" applyBorder="1" applyAlignment="1">
      <alignment horizontal="center" vertical="center" shrinkToFit="1"/>
    </xf>
    <xf numFmtId="0" fontId="20" fillId="0" borderId="230" xfId="2" applyFont="1" applyBorder="1" applyAlignment="1">
      <alignment horizontal="center" vertical="center"/>
    </xf>
    <xf numFmtId="177" fontId="33" fillId="17" borderId="230" xfId="2" applyNumberFormat="1" applyFont="1" applyFill="1" applyBorder="1" applyAlignment="1">
      <alignment horizontal="center" vertical="center" wrapText="1"/>
    </xf>
    <xf numFmtId="0" fontId="20" fillId="17" borderId="232" xfId="2" applyFont="1" applyFill="1" applyBorder="1" applyAlignment="1">
      <alignment horizontal="left" vertical="center"/>
    </xf>
    <xf numFmtId="0" fontId="20" fillId="29" borderId="230" xfId="2" applyFont="1" applyFill="1" applyBorder="1" applyAlignment="1">
      <alignment horizontal="center" vertical="center" wrapText="1"/>
    </xf>
    <xf numFmtId="177" fontId="20" fillId="29" borderId="230" xfId="2" applyNumberFormat="1" applyFont="1" applyFill="1" applyBorder="1" applyAlignment="1">
      <alignment horizontal="center" vertical="center" shrinkToFit="1"/>
    </xf>
    <xf numFmtId="177" fontId="20" fillId="27" borderId="230" xfId="2" applyNumberFormat="1" applyFont="1" applyFill="1" applyBorder="1" applyAlignment="1">
      <alignment horizontal="center" vertical="center" shrinkToFit="1"/>
    </xf>
    <xf numFmtId="0" fontId="6" fillId="27" borderId="230" xfId="2" applyFill="1" applyBorder="1" applyAlignment="1">
      <alignment horizontal="center" vertical="center"/>
    </xf>
    <xf numFmtId="177" fontId="1" fillId="17" borderId="230" xfId="2" applyNumberFormat="1" applyFont="1" applyFill="1" applyBorder="1" applyAlignment="1">
      <alignment horizontal="center" vertical="center" wrapText="1"/>
    </xf>
    <xf numFmtId="0" fontId="20" fillId="17" borderId="189" xfId="2" applyFont="1" applyFill="1" applyBorder="1" applyAlignment="1">
      <alignment horizontal="left" vertical="center"/>
    </xf>
    <xf numFmtId="0" fontId="20" fillId="29" borderId="189" xfId="2" applyFont="1" applyFill="1" applyBorder="1" applyAlignment="1">
      <alignment horizontal="left" vertical="center"/>
    </xf>
    <xf numFmtId="0" fontId="85" fillId="29" borderId="229" xfId="2" applyFont="1" applyFill="1" applyBorder="1" applyAlignment="1">
      <alignment horizontal="center" vertical="center"/>
    </xf>
    <xf numFmtId="177" fontId="85" fillId="29" borderId="229" xfId="2" applyNumberFormat="1" applyFont="1" applyFill="1" applyBorder="1" applyAlignment="1">
      <alignment horizontal="center" vertical="center" shrinkToFit="1"/>
    </xf>
    <xf numFmtId="177" fontId="10" fillId="29" borderId="229" xfId="2" applyNumberFormat="1" applyFont="1" applyFill="1" applyBorder="1" applyAlignment="1">
      <alignment horizontal="center" vertical="center" wrapText="1"/>
    </xf>
    <xf numFmtId="177" fontId="12" fillId="35" borderId="233" xfId="2" applyNumberFormat="1" applyFont="1" applyFill="1" applyBorder="1" applyAlignment="1">
      <alignment horizontal="center" vertical="center" wrapText="1"/>
    </xf>
    <xf numFmtId="177" fontId="85" fillId="29" borderId="189" xfId="2" applyNumberFormat="1" applyFont="1" applyFill="1" applyBorder="1" applyAlignment="1">
      <alignment horizontal="center" vertical="center" shrinkToFit="1"/>
    </xf>
    <xf numFmtId="177" fontId="120" fillId="29" borderId="189" xfId="2" applyNumberFormat="1" applyFont="1" applyFill="1" applyBorder="1" applyAlignment="1">
      <alignment horizontal="center" vertical="center" wrapText="1"/>
    </xf>
    <xf numFmtId="0" fontId="20" fillId="17" borderId="234" xfId="2" applyFont="1" applyFill="1" applyBorder="1" applyAlignment="1">
      <alignment horizontal="left" vertical="center"/>
    </xf>
    <xf numFmtId="0" fontId="95" fillId="35" borderId="189" xfId="0" applyFont="1" applyFill="1" applyBorder="1" applyAlignment="1">
      <alignment horizontal="center" vertical="center" wrapText="1"/>
    </xf>
    <xf numFmtId="177" fontId="96" fillId="35" borderId="189" xfId="2" applyNumberFormat="1" applyFont="1" applyFill="1" applyBorder="1" applyAlignment="1">
      <alignment horizontal="center" vertical="center" shrinkToFit="1"/>
    </xf>
    <xf numFmtId="177" fontId="6" fillId="17" borderId="189" xfId="2" applyNumberFormat="1" applyFill="1" applyBorder="1" applyAlignment="1">
      <alignment horizontal="center" vertical="center" shrinkToFit="1"/>
    </xf>
    <xf numFmtId="177" fontId="6" fillId="21" borderId="189" xfId="2" applyNumberFormat="1" applyFill="1" applyBorder="1" applyAlignment="1">
      <alignment horizontal="center" vertical="center" shrinkToFit="1"/>
    </xf>
    <xf numFmtId="177" fontId="12" fillId="37" borderId="189" xfId="2" applyNumberFormat="1" applyFont="1" applyFill="1" applyBorder="1" applyAlignment="1">
      <alignment horizontal="center" vertical="center" shrinkToFit="1"/>
    </xf>
    <xf numFmtId="0" fontId="20" fillId="5" borderId="234" xfId="2" applyFont="1" applyFill="1" applyBorder="1" applyAlignment="1">
      <alignment horizontal="left" vertical="center"/>
    </xf>
    <xf numFmtId="177" fontId="6" fillId="6" borderId="229" xfId="2" applyNumberFormat="1" applyFill="1" applyBorder="1" applyAlignment="1">
      <alignment horizontal="center" vertical="center" shrinkToFit="1"/>
    </xf>
    <xf numFmtId="177" fontId="6" fillId="5" borderId="229" xfId="2" applyNumberFormat="1" applyFill="1" applyBorder="1" applyAlignment="1">
      <alignment horizontal="center" vertical="center" shrinkToFit="1"/>
    </xf>
    <xf numFmtId="0" fontId="0" fillId="0" borderId="229" xfId="0" applyBorder="1" applyAlignment="1">
      <alignment horizontal="center" vertical="center" wrapText="1"/>
    </xf>
    <xf numFmtId="0" fontId="27" fillId="0" borderId="229" xfId="0" applyFont="1" applyBorder="1" applyAlignment="1">
      <alignment horizontal="center" vertical="center" wrapText="1"/>
    </xf>
    <xf numFmtId="0" fontId="0" fillId="21" borderId="229" xfId="0" applyFill="1" applyBorder="1" applyAlignment="1">
      <alignment horizontal="center" vertical="center" wrapText="1"/>
    </xf>
    <xf numFmtId="0" fontId="1" fillId="0" borderId="229" xfId="0" applyFont="1" applyBorder="1" applyAlignment="1">
      <alignment horizontal="center" vertical="center" wrapText="1"/>
    </xf>
    <xf numFmtId="177" fontId="6" fillId="0" borderId="229" xfId="2" applyNumberFormat="1" applyBorder="1" applyAlignment="1">
      <alignment horizontal="center" vertical="center" shrinkToFit="1"/>
    </xf>
    <xf numFmtId="177" fontId="12" fillId="37" borderId="235" xfId="2" applyNumberFormat="1" applyFont="1" applyFill="1" applyBorder="1" applyAlignment="1">
      <alignment horizontal="center" vertical="center" wrapText="1"/>
    </xf>
    <xf numFmtId="0" fontId="20" fillId="0" borderId="189" xfId="2" applyFont="1" applyBorder="1" applyAlignment="1">
      <alignment horizontal="left" vertical="center"/>
    </xf>
    <xf numFmtId="177" fontId="6" fillId="0" borderId="189" xfId="2" applyNumberFormat="1" applyBorder="1" applyAlignment="1">
      <alignment horizontal="center" vertical="center" shrinkToFit="1"/>
    </xf>
    <xf numFmtId="177" fontId="6" fillId="5" borderId="189" xfId="2" applyNumberFormat="1" applyFill="1" applyBorder="1" applyAlignment="1">
      <alignment horizontal="center" vertical="center" shrinkToFit="1"/>
    </xf>
    <xf numFmtId="177" fontId="6" fillId="20" borderId="189" xfId="2" applyNumberFormat="1" applyFill="1" applyBorder="1" applyAlignment="1">
      <alignment horizontal="center" vertical="center" shrinkToFit="1"/>
    </xf>
    <xf numFmtId="177" fontId="10" fillId="0" borderId="189" xfId="2" applyNumberFormat="1" applyFont="1" applyBorder="1" applyAlignment="1">
      <alignment horizontal="center" vertical="center" shrinkToFit="1"/>
    </xf>
    <xf numFmtId="0" fontId="20" fillId="5" borderId="189" xfId="2" applyFont="1" applyFill="1" applyBorder="1" applyAlignment="1">
      <alignment horizontal="left" vertical="center"/>
    </xf>
    <xf numFmtId="177" fontId="6" fillId="6" borderId="189" xfId="2" applyNumberFormat="1" applyFill="1" applyBorder="1" applyAlignment="1">
      <alignment horizontal="center" vertical="center" shrinkToFit="1"/>
    </xf>
    <xf numFmtId="177" fontId="6" fillId="2" borderId="189" xfId="2" applyNumberFormat="1" applyFill="1" applyBorder="1" applyAlignment="1">
      <alignment horizontal="center" vertical="center" shrinkToFit="1"/>
    </xf>
    <xf numFmtId="0" fontId="0" fillId="0" borderId="189" xfId="0" applyBorder="1" applyAlignment="1">
      <alignment horizontal="center" vertical="center" wrapText="1"/>
    </xf>
    <xf numFmtId="0" fontId="0" fillId="2" borderId="189" xfId="0" applyFill="1" applyBorder="1" applyAlignment="1">
      <alignment horizontal="center" vertical="center" wrapText="1"/>
    </xf>
    <xf numFmtId="0" fontId="1" fillId="0" borderId="189" xfId="0" applyFont="1" applyBorder="1" applyAlignment="1">
      <alignment horizontal="center" vertical="center" wrapText="1"/>
    </xf>
    <xf numFmtId="0" fontId="6" fillId="5" borderId="189" xfId="2" applyFill="1" applyBorder="1" applyAlignment="1">
      <alignment horizontal="center" vertical="center" wrapText="1"/>
    </xf>
    <xf numFmtId="177" fontId="12" fillId="25" borderId="235" xfId="2" applyNumberFormat="1" applyFont="1" applyFill="1" applyBorder="1" applyAlignment="1">
      <alignment horizontal="center" vertical="center" wrapText="1"/>
    </xf>
    <xf numFmtId="0" fontId="6" fillId="0" borderId="189" xfId="2" applyBorder="1" applyAlignment="1">
      <alignment horizontal="center" vertical="center"/>
    </xf>
    <xf numFmtId="177" fontId="1" fillId="0" borderId="189" xfId="2" applyNumberFormat="1" applyFont="1" applyBorder="1" applyAlignment="1">
      <alignment horizontal="center" vertical="center" shrinkToFit="1"/>
    </xf>
    <xf numFmtId="177" fontId="12" fillId="0" borderId="189" xfId="2" applyNumberFormat="1" applyFont="1" applyBorder="1" applyAlignment="1">
      <alignment horizontal="center" vertical="center" shrinkToFit="1"/>
    </xf>
    <xf numFmtId="0" fontId="20" fillId="5" borderId="234" xfId="2" applyFont="1" applyFill="1" applyBorder="1" applyAlignment="1">
      <alignment horizontal="center" vertical="center"/>
    </xf>
    <xf numFmtId="177" fontId="6" fillId="5" borderId="189" xfId="2" applyNumberFormat="1" applyFill="1" applyBorder="1" applyAlignment="1">
      <alignment horizontal="center" vertical="center" wrapText="1"/>
    </xf>
    <xf numFmtId="177" fontId="6" fillId="0" borderId="189" xfId="2" applyNumberFormat="1" applyBorder="1" applyAlignment="1">
      <alignment horizontal="center" vertical="center" wrapText="1"/>
    </xf>
    <xf numFmtId="177" fontId="6" fillId="6" borderId="189" xfId="2" applyNumberFormat="1" applyFill="1" applyBorder="1" applyAlignment="1">
      <alignment horizontal="center" vertical="center" wrapText="1"/>
    </xf>
    <xf numFmtId="0" fontId="6" fillId="0" borderId="189" xfId="2" applyBorder="1" applyAlignment="1">
      <alignment horizontal="center" vertical="center" wrapText="1"/>
    </xf>
    <xf numFmtId="0" fontId="20" fillId="5" borderId="236" xfId="2" applyFont="1" applyFill="1" applyBorder="1" applyAlignment="1">
      <alignment horizontal="left" vertical="center"/>
    </xf>
    <xf numFmtId="177" fontId="12" fillId="0" borderId="189" xfId="2" applyNumberFormat="1" applyFont="1" applyBorder="1" applyAlignment="1">
      <alignment horizontal="center" vertical="center" wrapText="1"/>
    </xf>
    <xf numFmtId="0" fontId="20" fillId="5" borderId="227" xfId="2" applyFont="1" applyFill="1" applyBorder="1" applyAlignment="1">
      <alignment horizontal="center" vertical="center"/>
    </xf>
    <xf numFmtId="177" fontId="6" fillId="7" borderId="235" xfId="2" applyNumberFormat="1" applyFill="1" applyBorder="1" applyAlignment="1">
      <alignment horizontal="center" vertical="center" wrapText="1"/>
    </xf>
    <xf numFmtId="0" fontId="20" fillId="5" borderId="236" xfId="2" applyFont="1" applyFill="1" applyBorder="1" applyAlignment="1">
      <alignment horizontal="center" vertical="center"/>
    </xf>
    <xf numFmtId="0" fontId="20" fillId="0" borderId="227" xfId="2" applyFont="1" applyBorder="1" applyAlignment="1">
      <alignment horizontal="center" vertical="center"/>
    </xf>
    <xf numFmtId="0" fontId="6" fillId="6" borderId="189" xfId="2" applyFill="1" applyBorder="1" applyAlignment="1">
      <alignment horizontal="center" vertical="center" wrapText="1"/>
    </xf>
    <xf numFmtId="0" fontId="20" fillId="0" borderId="236" xfId="2" applyFont="1" applyBorder="1" applyAlignment="1">
      <alignment horizontal="center" vertical="center"/>
    </xf>
    <xf numFmtId="177" fontId="6" fillId="0" borderId="235" xfId="2" applyNumberFormat="1" applyBorder="1" applyAlignment="1">
      <alignment horizontal="center" vertical="center" wrapText="1"/>
    </xf>
    <xf numFmtId="177" fontId="6" fillId="7" borderId="189" xfId="2" applyNumberFormat="1" applyFill="1" applyBorder="1" applyAlignment="1">
      <alignment horizontal="center" vertical="center" wrapText="1"/>
    </xf>
    <xf numFmtId="0" fontId="6" fillId="0" borderId="237" xfId="2" applyBorder="1" applyAlignment="1">
      <alignment horizontal="center" vertical="center" wrapText="1"/>
    </xf>
    <xf numFmtId="0" fontId="6" fillId="6" borderId="237" xfId="2" applyFill="1" applyBorder="1" applyAlignment="1">
      <alignment horizontal="center" vertical="center" wrapText="1"/>
    </xf>
    <xf numFmtId="177" fontId="6" fillId="0" borderId="238" xfId="2" applyNumberFormat="1" applyBorder="1" applyAlignment="1">
      <alignment horizontal="center" vertical="center" wrapText="1"/>
    </xf>
    <xf numFmtId="0" fontId="6" fillId="2" borderId="189" xfId="2" applyFill="1" applyBorder="1" applyAlignment="1">
      <alignment horizontal="center" vertical="center" wrapText="1"/>
    </xf>
    <xf numFmtId="0" fontId="67" fillId="5" borderId="243" xfId="2" applyFont="1" applyFill="1" applyBorder="1" applyAlignment="1">
      <alignment horizontal="center" vertical="center"/>
    </xf>
    <xf numFmtId="0" fontId="6" fillId="5" borderId="247" xfId="2" applyFill="1" applyBorder="1">
      <alignment vertical="center"/>
    </xf>
    <xf numFmtId="0" fontId="6" fillId="5" borderId="248" xfId="2" applyFill="1" applyBorder="1">
      <alignment vertical="center"/>
    </xf>
    <xf numFmtId="0" fontId="6" fillId="5" borderId="249" xfId="2" applyFill="1" applyBorder="1">
      <alignment vertical="center"/>
    </xf>
    <xf numFmtId="0" fontId="6" fillId="0" borderId="250" xfId="2" applyBorder="1">
      <alignment vertical="center"/>
    </xf>
    <xf numFmtId="0" fontId="6" fillId="0" borderId="251" xfId="2" applyBorder="1">
      <alignment vertical="center"/>
    </xf>
    <xf numFmtId="0" fontId="6" fillId="0" borderId="252" xfId="2" applyBorder="1">
      <alignment vertical="center"/>
    </xf>
    <xf numFmtId="0" fontId="6" fillId="0" borderId="253" xfId="2" applyBorder="1">
      <alignment vertical="center"/>
    </xf>
    <xf numFmtId="0" fontId="8" fillId="0" borderId="230" xfId="1" applyBorder="1" applyAlignment="1" applyProtection="1">
      <alignment vertical="center" wrapText="1"/>
    </xf>
    <xf numFmtId="0" fontId="89" fillId="17" borderId="0" xfId="0" applyFont="1" applyFill="1" applyAlignment="1">
      <alignment horizontal="center" vertical="center" wrapText="1"/>
    </xf>
    <xf numFmtId="0" fontId="88" fillId="17" borderId="257" xfId="17" applyFont="1" applyFill="1" applyBorder="1" applyAlignment="1">
      <alignment horizontal="center" vertical="center" wrapText="1"/>
    </xf>
    <xf numFmtId="14" fontId="88" fillId="17" borderId="258" xfId="17" applyNumberFormat="1" applyFont="1" applyFill="1" applyBorder="1" applyAlignment="1">
      <alignment horizontal="center" vertical="center"/>
    </xf>
    <xf numFmtId="0" fontId="151" fillId="0" borderId="49" xfId="0" applyFont="1" applyBorder="1" applyAlignment="1">
      <alignment horizontal="center" vertical="center" wrapText="1"/>
    </xf>
    <xf numFmtId="0" fontId="151" fillId="0" borderId="58" xfId="0" applyFont="1" applyBorder="1" applyAlignment="1">
      <alignment horizontal="center" vertical="center" wrapText="1"/>
    </xf>
    <xf numFmtId="0" fontId="88" fillId="17" borderId="264" xfId="17" applyFont="1" applyFill="1" applyBorder="1" applyAlignment="1">
      <alignment horizontal="center" vertical="center" wrapText="1"/>
    </xf>
    <xf numFmtId="14" fontId="88" fillId="17" borderId="262" xfId="17" applyNumberFormat="1" applyFont="1" applyFill="1" applyBorder="1" applyAlignment="1">
      <alignment horizontal="center" vertical="center"/>
    </xf>
    <xf numFmtId="0" fontId="33" fillId="17" borderId="264" xfId="17" applyFont="1" applyFill="1" applyBorder="1" applyAlignment="1">
      <alignment horizontal="center" vertical="center" wrapText="1"/>
    </xf>
    <xf numFmtId="14" fontId="12" fillId="17" borderId="262" xfId="17" applyNumberFormat="1" applyFont="1" applyFill="1" applyBorder="1" applyAlignment="1">
      <alignment horizontal="center" vertical="center"/>
    </xf>
    <xf numFmtId="0" fontId="105" fillId="17" borderId="0" xfId="0" applyFont="1" applyFill="1">
      <alignment vertical="center"/>
    </xf>
    <xf numFmtId="0" fontId="95" fillId="35" borderId="266" xfId="0" applyFont="1" applyFill="1" applyBorder="1" applyAlignment="1">
      <alignment horizontal="center" vertical="center" wrapText="1"/>
    </xf>
    <xf numFmtId="0" fontId="151" fillId="0" borderId="189" xfId="0" applyFont="1" applyBorder="1" applyAlignment="1">
      <alignment horizontal="center" vertical="center" wrapText="1"/>
    </xf>
    <xf numFmtId="0" fontId="151" fillId="0" borderId="267" xfId="0" applyFont="1" applyBorder="1" applyAlignment="1">
      <alignment horizontal="center" vertical="center" wrapText="1"/>
    </xf>
    <xf numFmtId="0" fontId="8" fillId="0" borderId="195" xfId="1" applyBorder="1" applyAlignment="1" applyProtection="1">
      <alignment vertical="center" wrapText="1"/>
    </xf>
    <xf numFmtId="0" fontId="8" fillId="0" borderId="193" xfId="1" applyBorder="1" applyAlignment="1" applyProtection="1">
      <alignment vertical="center" wrapText="1"/>
    </xf>
    <xf numFmtId="0" fontId="8" fillId="0" borderId="183" xfId="1" applyBorder="1" applyAlignment="1" applyProtection="1">
      <alignment vertical="center" wrapText="1"/>
    </xf>
    <xf numFmtId="0" fontId="28" fillId="21" borderId="193" xfId="2" applyFont="1" applyFill="1" applyBorder="1" applyAlignment="1">
      <alignment horizontal="center" vertical="center" wrapText="1"/>
    </xf>
    <xf numFmtId="0" fontId="112" fillId="0" borderId="268" xfId="2" applyFont="1" applyBorder="1" applyAlignment="1">
      <alignment vertical="top" wrapText="1"/>
    </xf>
    <xf numFmtId="14" fontId="86" fillId="19" borderId="269" xfId="2" applyNumberFormat="1" applyFont="1" applyFill="1" applyBorder="1" applyAlignment="1">
      <alignment horizontal="center" vertical="center"/>
    </xf>
    <xf numFmtId="0" fontId="155" fillId="3" borderId="0" xfId="17" applyFont="1" applyFill="1" applyAlignment="1">
      <alignment horizontal="center" vertical="center" wrapText="1"/>
    </xf>
    <xf numFmtId="0" fontId="156" fillId="26" borderId="0" xfId="0" applyFont="1" applyFill="1" applyAlignment="1">
      <alignment horizontal="center" vertical="center" wrapText="1"/>
    </xf>
    <xf numFmtId="0" fontId="6" fillId="2" borderId="124" xfId="2" applyFill="1" applyBorder="1" applyAlignment="1">
      <alignment horizontal="center" vertical="center" wrapText="1"/>
    </xf>
    <xf numFmtId="0" fontId="6" fillId="3" borderId="124" xfId="2" applyFill="1" applyBorder="1" applyAlignment="1">
      <alignment horizontal="center" vertical="center"/>
    </xf>
    <xf numFmtId="0" fontId="6" fillId="14" borderId="124" xfId="2" applyFill="1" applyBorder="1" applyAlignment="1">
      <alignment horizontal="center" vertical="center"/>
    </xf>
    <xf numFmtId="0" fontId="8" fillId="0" borderId="272" xfId="1" applyBorder="1" applyAlignment="1" applyProtection="1">
      <alignment vertical="center" wrapText="1"/>
    </xf>
    <xf numFmtId="0" fontId="112" fillId="0" borderId="81" xfId="1" applyFont="1" applyBorder="1" applyAlignment="1" applyProtection="1">
      <alignment horizontal="left" vertical="top" wrapText="1"/>
    </xf>
    <xf numFmtId="0" fontId="93" fillId="17" borderId="264" xfId="17" applyFont="1" applyFill="1" applyBorder="1" applyAlignment="1">
      <alignment horizontal="center" vertical="center" wrapText="1"/>
    </xf>
    <xf numFmtId="0" fontId="165" fillId="19" borderId="80" xfId="2" applyFont="1" applyFill="1" applyBorder="1" applyAlignment="1">
      <alignment horizontal="center" vertical="center" wrapText="1"/>
    </xf>
    <xf numFmtId="0" fontId="17" fillId="21" borderId="123" xfId="2" applyFont="1" applyFill="1" applyBorder="1" applyAlignment="1">
      <alignment horizontal="center" vertical="center" wrapText="1"/>
    </xf>
    <xf numFmtId="0" fontId="8" fillId="0" borderId="0" xfId="1" applyAlignment="1" applyProtection="1">
      <alignment vertical="center"/>
    </xf>
    <xf numFmtId="0" fontId="143" fillId="0" borderId="206" xfId="2" applyFont="1" applyBorder="1" applyAlignment="1">
      <alignment horizontal="left" vertical="top" wrapText="1"/>
    </xf>
    <xf numFmtId="0" fontId="167" fillId="0" borderId="206" xfId="1" applyFont="1" applyBorder="1" applyAlignment="1" applyProtection="1">
      <alignment horizontal="left" vertical="top" wrapText="1"/>
    </xf>
    <xf numFmtId="0" fontId="143" fillId="0" borderId="0" xfId="2" applyFont="1" applyAlignment="1">
      <alignment vertical="top" wrapText="1"/>
    </xf>
    <xf numFmtId="0" fontId="144" fillId="0" borderId="0" xfId="0" applyFont="1" applyAlignment="1">
      <alignment horizontal="left" vertical="top" wrapText="1"/>
    </xf>
    <xf numFmtId="0" fontId="91" fillId="41" borderId="279" xfId="2" applyFont="1" applyFill="1" applyBorder="1" applyAlignment="1">
      <alignment horizontal="center" vertical="center" wrapText="1"/>
    </xf>
    <xf numFmtId="0" fontId="90" fillId="41" borderId="280" xfId="2" applyFont="1" applyFill="1" applyBorder="1" applyAlignment="1">
      <alignment horizontal="center" vertical="center" wrapText="1"/>
    </xf>
    <xf numFmtId="0" fontId="100" fillId="41" borderId="280" xfId="2" applyFont="1" applyFill="1" applyBorder="1" applyAlignment="1">
      <alignment horizontal="left" vertical="center" shrinkToFit="1"/>
    </xf>
    <xf numFmtId="0" fontId="90" fillId="41" borderId="280" xfId="2" applyFont="1" applyFill="1" applyBorder="1" applyAlignment="1">
      <alignment horizontal="center" vertical="center"/>
    </xf>
    <xf numFmtId="0" fontId="90" fillId="41" borderId="281" xfId="2" applyFont="1" applyFill="1" applyBorder="1" applyAlignment="1">
      <alignment horizontal="center" vertical="center"/>
    </xf>
    <xf numFmtId="0" fontId="92" fillId="17" borderId="0" xfId="0" applyFont="1" applyFill="1" applyAlignment="1">
      <alignment horizontal="center" vertical="center" wrapText="1"/>
    </xf>
    <xf numFmtId="14" fontId="12" fillId="17" borderId="104" xfId="17" applyNumberFormat="1" applyFont="1" applyFill="1" applyBorder="1" applyAlignment="1">
      <alignment horizontal="center" vertical="center" wrapText="1"/>
    </xf>
    <xf numFmtId="0" fontId="151" fillId="17" borderId="267" xfId="0" applyFont="1" applyFill="1" applyBorder="1" applyAlignment="1">
      <alignment horizontal="center" vertical="center" wrapText="1"/>
    </xf>
    <xf numFmtId="14" fontId="20" fillId="17" borderId="262" xfId="17" applyNumberFormat="1" applyFont="1" applyFill="1" applyBorder="1" applyAlignment="1">
      <alignment horizontal="center" vertical="center"/>
    </xf>
    <xf numFmtId="0" fontId="147" fillId="17" borderId="19" xfId="2" applyFont="1" applyFill="1" applyBorder="1" applyAlignment="1">
      <alignment horizontal="center" vertical="center" wrapText="1"/>
    </xf>
    <xf numFmtId="0" fontId="123" fillId="17" borderId="19" xfId="2" applyFont="1" applyFill="1" applyBorder="1" applyAlignment="1">
      <alignment horizontal="center" vertical="center" wrapText="1"/>
    </xf>
    <xf numFmtId="0" fontId="20" fillId="17" borderId="19" xfId="2" applyFont="1" applyFill="1" applyBorder="1" applyAlignment="1">
      <alignment horizontal="left" vertical="center" shrinkToFit="1"/>
    </xf>
    <xf numFmtId="14" fontId="20" fillId="17" borderId="19" xfId="2" applyNumberFormat="1" applyFont="1" applyFill="1" applyBorder="1" applyAlignment="1">
      <alignment horizontal="center" vertical="center"/>
    </xf>
    <xf numFmtId="14" fontId="20" fillId="17" borderId="273" xfId="2" applyNumberFormat="1" applyFont="1" applyFill="1" applyBorder="1" applyAlignment="1">
      <alignment horizontal="center" vertical="center"/>
    </xf>
    <xf numFmtId="0" fontId="0" fillId="37" borderId="0" xfId="0" applyFill="1">
      <alignment vertical="center"/>
    </xf>
    <xf numFmtId="0" fontId="152" fillId="37" borderId="0" xfId="0" applyFont="1" applyFill="1" applyAlignment="1">
      <alignment vertical="center" wrapText="1"/>
    </xf>
    <xf numFmtId="0" fontId="183" fillId="0" borderId="0" xfId="0" applyFont="1" applyAlignment="1">
      <alignment horizontal="left" vertical="top" wrapText="1"/>
    </xf>
    <xf numFmtId="14" fontId="33" fillId="17" borderId="262" xfId="17" applyNumberFormat="1" applyFont="1" applyFill="1" applyBorder="1" applyAlignment="1">
      <alignment horizontal="center" vertical="center"/>
    </xf>
    <xf numFmtId="0" fontId="184" fillId="0" borderId="81" xfId="2" applyFont="1" applyBorder="1" applyAlignment="1">
      <alignment horizontal="left" vertical="top" wrapText="1"/>
    </xf>
    <xf numFmtId="0" fontId="185" fillId="0" borderId="0" xfId="2" applyFont="1" applyAlignment="1">
      <alignment horizontal="left" vertical="top" wrapText="1"/>
    </xf>
    <xf numFmtId="0" fontId="66" fillId="17" borderId="0" xfId="0" applyFont="1" applyFill="1" applyAlignment="1">
      <alignment horizontal="center" vertical="center" wrapText="1"/>
    </xf>
    <xf numFmtId="0" fontId="8" fillId="0" borderId="285" xfId="1" applyBorder="1" applyAlignment="1" applyProtection="1">
      <alignment vertical="center"/>
    </xf>
    <xf numFmtId="0" fontId="83" fillId="42" borderId="0" xfId="1" applyFont="1" applyFill="1" applyAlignment="1" applyProtection="1">
      <alignment horizontal="center" vertical="center" wrapText="1"/>
    </xf>
    <xf numFmtId="0" fontId="8" fillId="17" borderId="180" xfId="1" applyFill="1" applyBorder="1" applyAlignment="1" applyProtection="1">
      <alignment vertical="center" wrapText="1"/>
    </xf>
    <xf numFmtId="0" fontId="23" fillId="17" borderId="0" xfId="2" applyFont="1" applyFill="1" applyAlignment="1">
      <alignment horizontal="center" vertical="center"/>
    </xf>
    <xf numFmtId="0" fontId="6" fillId="24" borderId="0" xfId="2" applyFill="1">
      <alignment vertical="center"/>
    </xf>
    <xf numFmtId="0" fontId="28" fillId="19" borderId="78" xfId="2" applyFont="1" applyFill="1" applyBorder="1" applyAlignment="1">
      <alignment horizontal="center" vertical="center" wrapText="1"/>
    </xf>
    <xf numFmtId="0" fontId="17" fillId="19" borderId="293" xfId="2" applyFont="1" applyFill="1" applyBorder="1" applyAlignment="1">
      <alignment horizontal="center" vertical="center" wrapText="1"/>
    </xf>
    <xf numFmtId="0" fontId="12" fillId="19" borderId="188" xfId="2" applyFont="1" applyFill="1" applyBorder="1" applyAlignment="1">
      <alignment horizontal="center" vertical="center" wrapText="1"/>
    </xf>
    <xf numFmtId="0" fontId="193" fillId="17" borderId="188" xfId="2" applyFont="1" applyFill="1" applyBorder="1" applyAlignment="1">
      <alignment horizontal="center" vertical="center" wrapText="1"/>
    </xf>
    <xf numFmtId="0" fontId="143" fillId="17" borderId="292" xfId="2" applyFont="1" applyFill="1" applyBorder="1" applyAlignment="1">
      <alignment horizontal="left" vertical="top" wrapText="1"/>
    </xf>
    <xf numFmtId="0" fontId="8" fillId="17" borderId="291" xfId="1" applyFill="1" applyBorder="1" applyAlignment="1" applyProtection="1">
      <alignment horizontal="left" vertical="center" wrapText="1"/>
    </xf>
    <xf numFmtId="0" fontId="8" fillId="0" borderId="294" xfId="1" applyBorder="1" applyAlignment="1" applyProtection="1">
      <alignment vertical="center"/>
    </xf>
    <xf numFmtId="0" fontId="8" fillId="0" borderId="295" xfId="1" applyBorder="1" applyAlignment="1" applyProtection="1">
      <alignment vertical="center"/>
    </xf>
    <xf numFmtId="0" fontId="17" fillId="19" borderId="192" xfId="1" applyFont="1" applyFill="1" applyBorder="1" applyAlignment="1" applyProtection="1">
      <alignment horizontal="center" vertical="center" wrapText="1"/>
    </xf>
    <xf numFmtId="0" fontId="0" fillId="43" borderId="0" xfId="0" applyFill="1">
      <alignment vertical="center"/>
    </xf>
    <xf numFmtId="0" fontId="172" fillId="43" borderId="0" xfId="0" applyFont="1" applyFill="1">
      <alignment vertical="center"/>
    </xf>
    <xf numFmtId="0" fontId="176" fillId="43" borderId="0" xfId="0" applyFont="1" applyFill="1" applyAlignment="1">
      <alignment vertical="top" wrapText="1"/>
    </xf>
    <xf numFmtId="0" fontId="177" fillId="43" borderId="0" xfId="0" applyFont="1" applyFill="1">
      <alignment vertical="center"/>
    </xf>
    <xf numFmtId="0" fontId="173" fillId="43" borderId="0" xfId="0" applyFont="1" applyFill="1">
      <alignment vertical="center"/>
    </xf>
    <xf numFmtId="0" fontId="174" fillId="43" borderId="0" xfId="0" applyFont="1" applyFill="1">
      <alignment vertical="center"/>
    </xf>
    <xf numFmtId="0" fontId="178" fillId="43" borderId="0" xfId="0" applyFont="1" applyFill="1" applyAlignment="1">
      <alignment vertical="top" wrapText="1"/>
    </xf>
    <xf numFmtId="0" fontId="175" fillId="43" borderId="0" xfId="0" applyFont="1" applyFill="1" applyAlignment="1">
      <alignment vertical="center" wrapText="1"/>
    </xf>
    <xf numFmtId="0" fontId="152" fillId="43" borderId="0" xfId="0" applyFont="1" applyFill="1" applyAlignment="1">
      <alignment vertical="center" wrapText="1"/>
    </xf>
    <xf numFmtId="0" fontId="163" fillId="43" borderId="0" xfId="0" applyFont="1" applyFill="1" applyAlignment="1">
      <alignment vertical="top" wrapText="1"/>
    </xf>
    <xf numFmtId="0" fontId="98" fillId="43" borderId="0" xfId="0" applyFont="1" applyFill="1">
      <alignment vertical="center"/>
    </xf>
    <xf numFmtId="0" fontId="154" fillId="43" borderId="0" xfId="0" applyFont="1" applyFill="1">
      <alignment vertical="center"/>
    </xf>
    <xf numFmtId="0" fontId="159" fillId="43" borderId="0" xfId="0" applyFont="1" applyFill="1">
      <alignment vertical="center"/>
    </xf>
    <xf numFmtId="0" fontId="170" fillId="43" borderId="0" xfId="0" applyFont="1" applyFill="1">
      <alignment vertical="center"/>
    </xf>
    <xf numFmtId="0" fontId="158" fillId="43" borderId="0" xfId="0" applyFont="1" applyFill="1">
      <alignment vertical="center"/>
    </xf>
    <xf numFmtId="0" fontId="164" fillId="43" borderId="0" xfId="0" applyFont="1" applyFill="1">
      <alignment vertical="center"/>
    </xf>
    <xf numFmtId="0" fontId="168" fillId="43" borderId="0" xfId="0" applyFont="1" applyFill="1" applyAlignment="1">
      <alignment vertical="top" wrapText="1"/>
    </xf>
    <xf numFmtId="0" fontId="181" fillId="43" borderId="0" xfId="0" applyFont="1" applyFill="1" applyAlignment="1">
      <alignment horizontal="left" vertical="center"/>
    </xf>
    <xf numFmtId="0" fontId="180" fillId="43" borderId="0" xfId="0" applyFont="1" applyFill="1" applyAlignment="1">
      <alignment horizontal="left" vertical="top" wrapText="1"/>
    </xf>
    <xf numFmtId="0" fontId="161" fillId="43" borderId="0" xfId="0" applyFont="1" applyFill="1" applyAlignment="1">
      <alignment horizontal="left" vertical="center"/>
    </xf>
    <xf numFmtId="0" fontId="171" fillId="43" borderId="0" xfId="0" applyFont="1" applyFill="1">
      <alignment vertical="center"/>
    </xf>
    <xf numFmtId="0" fontId="161" fillId="43" borderId="0" xfId="0" applyFont="1" applyFill="1">
      <alignment vertical="center"/>
    </xf>
    <xf numFmtId="0" fontId="162" fillId="43" borderId="0" xfId="0" applyFont="1" applyFill="1">
      <alignment vertical="center"/>
    </xf>
    <xf numFmtId="0" fontId="157" fillId="43" borderId="0" xfId="0" applyFont="1" applyFill="1">
      <alignment vertical="center"/>
    </xf>
    <xf numFmtId="0" fontId="66" fillId="43" borderId="0" xfId="0" applyFont="1" applyFill="1" applyAlignment="1">
      <alignment vertical="center" wrapText="1"/>
    </xf>
    <xf numFmtId="0" fontId="169" fillId="43" borderId="0" xfId="0" applyFont="1" applyFill="1" applyAlignment="1">
      <alignment vertical="center" wrapText="1"/>
    </xf>
    <xf numFmtId="0" fontId="0" fillId="43" borderId="0" xfId="0" applyFill="1" applyAlignment="1">
      <alignment vertical="center" wrapText="1"/>
    </xf>
    <xf numFmtId="177" fontId="12" fillId="17" borderId="188" xfId="2" applyNumberFormat="1" applyFont="1" applyFill="1" applyBorder="1" applyAlignment="1">
      <alignment horizontal="center" vertical="center" shrinkToFit="1"/>
    </xf>
    <xf numFmtId="177" fontId="12" fillId="19" borderId="188" xfId="2" applyNumberFormat="1" applyFont="1" applyFill="1" applyBorder="1" applyAlignment="1">
      <alignment horizontal="center" vertical="center" shrinkToFit="1"/>
    </xf>
    <xf numFmtId="0" fontId="143" fillId="17" borderId="86" xfId="1" applyFont="1" applyFill="1" applyBorder="1" applyAlignment="1" applyProtection="1">
      <alignment horizontal="left" vertical="top" wrapText="1"/>
    </xf>
    <xf numFmtId="0" fontId="169" fillId="19" borderId="0" xfId="0" applyFont="1" applyFill="1" applyAlignment="1">
      <alignment horizontal="center" vertical="center" wrapText="1"/>
    </xf>
    <xf numFmtId="0" fontId="143" fillId="17" borderId="0" xfId="1" applyFont="1" applyFill="1" applyAlignment="1" applyProtection="1">
      <alignment vertical="top" wrapText="1"/>
    </xf>
    <xf numFmtId="0" fontId="194" fillId="17" borderId="0" xfId="0" applyFont="1" applyFill="1" applyAlignment="1">
      <alignment horizontal="left" vertical="top" wrapText="1"/>
    </xf>
    <xf numFmtId="0" fontId="143" fillId="17" borderId="180" xfId="1" applyFont="1" applyFill="1" applyBorder="1" applyAlignment="1" applyProtection="1">
      <alignment horizontal="left" vertical="top" wrapText="1"/>
    </xf>
    <xf numFmtId="0" fontId="143" fillId="17" borderId="0" xfId="2" applyFont="1" applyFill="1" applyAlignment="1">
      <alignment horizontal="left" vertical="top" wrapText="1"/>
    </xf>
    <xf numFmtId="0" fontId="143" fillId="0" borderId="90" xfId="1" applyFont="1" applyFill="1" applyBorder="1" applyAlignment="1" applyProtection="1">
      <alignment horizontal="left" vertical="top" wrapText="1"/>
    </xf>
    <xf numFmtId="0" fontId="167" fillId="0" borderId="91" xfId="1" applyFont="1" applyFill="1" applyBorder="1" applyAlignment="1" applyProtection="1">
      <alignment horizontal="left" vertical="top" wrapText="1"/>
    </xf>
    <xf numFmtId="14" fontId="86" fillId="19" borderId="1" xfId="2" applyNumberFormat="1" applyFont="1" applyFill="1" applyBorder="1" applyAlignment="1">
      <alignment horizontal="center" vertical="center" wrapText="1" shrinkToFit="1"/>
    </xf>
    <xf numFmtId="0" fontId="54" fillId="36" borderId="113" xfId="17" applyFont="1" applyFill="1" applyBorder="1" applyAlignment="1">
      <alignment vertical="center" wrapText="1"/>
    </xf>
    <xf numFmtId="0" fontId="0" fillId="36" borderId="113" xfId="0" applyFill="1" applyBorder="1" applyAlignment="1">
      <alignment vertical="center" wrapText="1"/>
    </xf>
    <xf numFmtId="0" fontId="17" fillId="19" borderId="78" xfId="2" applyFont="1" applyFill="1" applyBorder="1" applyAlignment="1">
      <alignment horizontal="center" vertical="center" wrapText="1"/>
    </xf>
    <xf numFmtId="0" fontId="8" fillId="0" borderId="297" xfId="1" applyBorder="1" applyAlignment="1" applyProtection="1">
      <alignment vertical="center"/>
    </xf>
    <xf numFmtId="0" fontId="6" fillId="0" borderId="297" xfId="2" applyBorder="1" applyAlignment="1">
      <alignment horizontal="center" vertical="center"/>
    </xf>
    <xf numFmtId="0" fontId="187" fillId="42" borderId="302" xfId="1" applyFont="1" applyFill="1" applyBorder="1" applyAlignment="1" applyProtection="1">
      <alignment horizontal="center" vertical="center" wrapText="1"/>
    </xf>
    <xf numFmtId="0" fontId="8" fillId="0" borderId="303" xfId="1" applyBorder="1" applyAlignment="1" applyProtection="1">
      <alignment vertical="center" wrapText="1"/>
    </xf>
    <xf numFmtId="0" fontId="6" fillId="0" borderId="303" xfId="2" applyBorder="1">
      <alignment vertical="center"/>
    </xf>
    <xf numFmtId="14" fontId="82" fillId="19" borderId="231" xfId="2" applyNumberFormat="1" applyFont="1" applyFill="1" applyBorder="1">
      <alignment vertical="center"/>
    </xf>
    <xf numFmtId="0" fontId="119" fillId="30" borderId="304" xfId="0" applyFont="1" applyFill="1" applyBorder="1" applyAlignment="1">
      <alignment horizontal="center" vertical="center" wrapText="1"/>
    </xf>
    <xf numFmtId="0" fontId="195" fillId="0" borderId="0" xfId="2" applyFont="1">
      <alignment vertical="center"/>
    </xf>
    <xf numFmtId="0" fontId="196" fillId="0" borderId="0" xfId="2" applyFont="1">
      <alignment vertical="center"/>
    </xf>
    <xf numFmtId="0" fontId="6" fillId="0" borderId="124" xfId="2" applyBorder="1" applyAlignment="1">
      <alignment horizontal="left" vertical="center" wrapText="1"/>
    </xf>
    <xf numFmtId="0" fontId="6" fillId="0" borderId="125" xfId="2" applyBorder="1" applyAlignment="1">
      <alignment horizontal="left" vertical="center" wrapText="1"/>
    </xf>
    <xf numFmtId="0" fontId="6" fillId="13" borderId="124" xfId="2" applyFill="1" applyBorder="1" applyAlignment="1">
      <alignment vertical="center" wrapText="1"/>
    </xf>
    <xf numFmtId="0" fontId="88" fillId="13" borderId="126" xfId="2" applyFont="1" applyFill="1" applyBorder="1" applyAlignment="1">
      <alignment vertical="center" wrapText="1"/>
    </xf>
    <xf numFmtId="0" fontId="8" fillId="23" borderId="50" xfId="1" applyFill="1" applyBorder="1" applyAlignment="1" applyProtection="1">
      <alignment horizontal="left" vertical="center"/>
    </xf>
    <xf numFmtId="0" fontId="6" fillId="23" borderId="60" xfId="2" applyFill="1" applyBorder="1" applyAlignment="1">
      <alignment horizontal="left" vertical="center"/>
    </xf>
    <xf numFmtId="0" fontId="8" fillId="23" borderId="61" xfId="1" applyFill="1" applyBorder="1" applyAlignment="1" applyProtection="1">
      <alignment horizontal="left" vertical="center"/>
    </xf>
    <xf numFmtId="0" fontId="6" fillId="23" borderId="62" xfId="2" applyFill="1" applyBorder="1" applyAlignment="1">
      <alignment horizontal="left" vertical="center"/>
    </xf>
    <xf numFmtId="0" fontId="7" fillId="8" borderId="0" xfId="4" applyFont="1" applyFill="1" applyAlignment="1">
      <alignment vertical="top"/>
    </xf>
    <xf numFmtId="0" fontId="147" fillId="8" borderId="0" xfId="2" applyFont="1" applyFill="1" applyAlignment="1">
      <alignment vertical="top"/>
    </xf>
    <xf numFmtId="0" fontId="7" fillId="8" borderId="0" xfId="2" applyFont="1" applyFill="1" applyAlignment="1">
      <alignment vertical="top"/>
    </xf>
    <xf numFmtId="0" fontId="191" fillId="8" borderId="0" xfId="2" applyFont="1" applyFill="1" applyAlignment="1">
      <alignment vertical="top"/>
    </xf>
    <xf numFmtId="0" fontId="30" fillId="8" borderId="0" xfId="2" applyFont="1" applyFill="1" applyAlignment="1">
      <alignment vertical="top"/>
    </xf>
    <xf numFmtId="0" fontId="192" fillId="8" borderId="0" xfId="2" applyFont="1" applyFill="1" applyAlignment="1">
      <alignment vertical="top"/>
    </xf>
    <xf numFmtId="0" fontId="31" fillId="47" borderId="0" xfId="4" applyFont="1" applyFill="1"/>
    <xf numFmtId="0" fontId="147" fillId="47" borderId="0" xfId="4" applyFont="1" applyFill="1"/>
    <xf numFmtId="0" fontId="6" fillId="47" borderId="0" xfId="4" applyFill="1"/>
    <xf numFmtId="0" fontId="88" fillId="19" borderId="103" xfId="17" applyFont="1" applyFill="1" applyBorder="1" applyAlignment="1">
      <alignment horizontal="center" vertical="center" wrapText="1"/>
    </xf>
    <xf numFmtId="14" fontId="88" fillId="19" borderId="104" xfId="17" applyNumberFormat="1" applyFont="1" applyFill="1" applyBorder="1" applyAlignment="1">
      <alignment horizontal="center" vertical="center"/>
    </xf>
    <xf numFmtId="0" fontId="8" fillId="0" borderId="314" xfId="1" applyBorder="1" applyAlignment="1" applyProtection="1">
      <alignment vertical="center"/>
    </xf>
    <xf numFmtId="0" fontId="83" fillId="19" borderId="286" xfId="1" applyFont="1" applyFill="1" applyBorder="1" applyAlignment="1" applyProtection="1">
      <alignment horizontal="center" vertical="center" wrapText="1"/>
    </xf>
    <xf numFmtId="0" fontId="8" fillId="0" borderId="315" xfId="1" applyBorder="1" applyAlignment="1" applyProtection="1">
      <alignment vertical="center"/>
    </xf>
    <xf numFmtId="0" fontId="202" fillId="19" borderId="123" xfId="2" applyFont="1" applyFill="1" applyBorder="1" applyAlignment="1">
      <alignment horizontal="center" vertical="center" wrapText="1"/>
    </xf>
    <xf numFmtId="0" fontId="203" fillId="19" borderId="123" xfId="2" applyFont="1" applyFill="1" applyBorder="1" applyAlignment="1">
      <alignment horizontal="center" vertical="center" wrapText="1"/>
    </xf>
    <xf numFmtId="0" fontId="66" fillId="19" borderId="264" xfId="0" applyFont="1" applyFill="1" applyBorder="1" applyAlignment="1">
      <alignment horizontal="center" vertical="center" wrapText="1"/>
    </xf>
    <xf numFmtId="14" fontId="93" fillId="19" borderId="262" xfId="17" applyNumberFormat="1" applyFont="1" applyFill="1" applyBorder="1" applyAlignment="1">
      <alignment horizontal="center" vertical="center" wrapText="1"/>
    </xf>
    <xf numFmtId="0" fontId="147" fillId="19" borderId="19" xfId="2" applyFont="1" applyFill="1" applyBorder="1" applyAlignment="1">
      <alignment horizontal="center" vertical="center" wrapText="1"/>
    </xf>
    <xf numFmtId="0" fontId="123" fillId="19" borderId="19" xfId="2" applyFont="1" applyFill="1" applyBorder="1" applyAlignment="1">
      <alignment horizontal="center" vertical="center" wrapText="1"/>
    </xf>
    <xf numFmtId="0" fontId="20" fillId="19" borderId="19" xfId="2" applyFont="1" applyFill="1" applyBorder="1" applyAlignment="1">
      <alignment horizontal="left" vertical="center" shrinkToFit="1"/>
    </xf>
    <xf numFmtId="14" fontId="20" fillId="19" borderId="19" xfId="2" applyNumberFormat="1" applyFont="1" applyFill="1" applyBorder="1" applyAlignment="1">
      <alignment horizontal="center" vertical="center"/>
    </xf>
    <xf numFmtId="14" fontId="20" fillId="19" borderId="273" xfId="2" applyNumberFormat="1" applyFont="1" applyFill="1" applyBorder="1" applyAlignment="1">
      <alignment horizontal="center" vertical="center"/>
    </xf>
    <xf numFmtId="0" fontId="147" fillId="24" borderId="19" xfId="2" applyFont="1" applyFill="1" applyBorder="1" applyAlignment="1">
      <alignment horizontal="center" vertical="center" wrapText="1"/>
    </xf>
    <xf numFmtId="0" fontId="123" fillId="24" borderId="19" xfId="2" applyFont="1" applyFill="1" applyBorder="1" applyAlignment="1">
      <alignment horizontal="center" vertical="center" wrapText="1"/>
    </xf>
    <xf numFmtId="0" fontId="20" fillId="24" borderId="19" xfId="2" applyFont="1" applyFill="1" applyBorder="1" applyAlignment="1">
      <alignment horizontal="left" vertical="center" shrinkToFit="1"/>
    </xf>
    <xf numFmtId="14" fontId="20" fillId="24" borderId="19" xfId="2" applyNumberFormat="1" applyFont="1" applyFill="1" applyBorder="1" applyAlignment="1">
      <alignment horizontal="center" vertical="center"/>
    </xf>
    <xf numFmtId="14" fontId="20" fillId="24" borderId="273" xfId="2" applyNumberFormat="1" applyFont="1" applyFill="1" applyBorder="1" applyAlignment="1">
      <alignment horizontal="center" vertical="center"/>
    </xf>
    <xf numFmtId="0" fontId="147" fillId="23" borderId="19" xfId="2" applyFont="1" applyFill="1" applyBorder="1" applyAlignment="1">
      <alignment horizontal="center" vertical="center" wrapText="1"/>
    </xf>
    <xf numFmtId="0" fontId="123" fillId="23" borderId="19" xfId="2" applyFont="1" applyFill="1" applyBorder="1" applyAlignment="1">
      <alignment horizontal="center" vertical="center" wrapText="1"/>
    </xf>
    <xf numFmtId="0" fontId="20" fillId="23" borderId="19" xfId="2" applyFont="1" applyFill="1" applyBorder="1" applyAlignment="1">
      <alignment horizontal="left" vertical="center" shrinkToFit="1"/>
    </xf>
    <xf numFmtId="14" fontId="20" fillId="23" borderId="19" xfId="2" applyNumberFormat="1" applyFont="1" applyFill="1" applyBorder="1" applyAlignment="1">
      <alignment horizontal="center" vertical="center"/>
    </xf>
    <xf numFmtId="14" fontId="20" fillId="23" borderId="273" xfId="2" applyNumberFormat="1" applyFont="1" applyFill="1" applyBorder="1" applyAlignment="1">
      <alignment horizontal="center" vertical="center"/>
    </xf>
    <xf numFmtId="0" fontId="147" fillId="36" borderId="19" xfId="2" applyFont="1" applyFill="1" applyBorder="1" applyAlignment="1">
      <alignment horizontal="center" vertical="center" wrapText="1"/>
    </xf>
    <xf numFmtId="0" fontId="123" fillId="36" borderId="19" xfId="2" applyFont="1" applyFill="1" applyBorder="1" applyAlignment="1">
      <alignment horizontal="center" vertical="center" wrapText="1"/>
    </xf>
    <xf numFmtId="0" fontId="20" fillId="36" borderId="19" xfId="2" applyFont="1" applyFill="1" applyBorder="1" applyAlignment="1">
      <alignment horizontal="left" vertical="center" shrinkToFit="1"/>
    </xf>
    <xf numFmtId="14" fontId="20" fillId="36" borderId="19" xfId="2" applyNumberFormat="1" applyFont="1" applyFill="1" applyBorder="1" applyAlignment="1">
      <alignment horizontal="center" vertical="center"/>
    </xf>
    <xf numFmtId="14" fontId="20" fillId="36" borderId="273" xfId="2" applyNumberFormat="1" applyFont="1" applyFill="1" applyBorder="1" applyAlignment="1">
      <alignment horizontal="center" vertical="center"/>
    </xf>
    <xf numFmtId="0" fontId="147" fillId="38" borderId="19" xfId="2" applyFont="1" applyFill="1" applyBorder="1" applyAlignment="1">
      <alignment horizontal="center" vertical="center" wrapText="1"/>
    </xf>
    <xf numFmtId="0" fontId="123" fillId="38" borderId="19" xfId="2" applyFont="1" applyFill="1" applyBorder="1" applyAlignment="1">
      <alignment horizontal="center" vertical="center" wrapText="1"/>
    </xf>
    <xf numFmtId="0" fontId="20" fillId="38" borderId="19" xfId="2" applyFont="1" applyFill="1" applyBorder="1" applyAlignment="1">
      <alignment horizontal="left" vertical="center" shrinkToFit="1"/>
    </xf>
    <xf numFmtId="14" fontId="20" fillId="38" borderId="19" xfId="2" applyNumberFormat="1" applyFont="1" applyFill="1" applyBorder="1" applyAlignment="1">
      <alignment horizontal="center" vertical="center"/>
    </xf>
    <xf numFmtId="14" fontId="20" fillId="38" borderId="273" xfId="2" applyNumberFormat="1" applyFont="1" applyFill="1" applyBorder="1" applyAlignment="1">
      <alignment horizontal="center" vertical="center"/>
    </xf>
    <xf numFmtId="0" fontId="147" fillId="49" borderId="19" xfId="2" applyFont="1" applyFill="1" applyBorder="1" applyAlignment="1">
      <alignment horizontal="center" vertical="center" wrapText="1"/>
    </xf>
    <xf numFmtId="0" fontId="123" fillId="49" borderId="19" xfId="2" applyFont="1" applyFill="1" applyBorder="1" applyAlignment="1">
      <alignment horizontal="center" vertical="center" wrapText="1"/>
    </xf>
    <xf numFmtId="0" fontId="20" fillId="49" borderId="19" xfId="2" applyFont="1" applyFill="1" applyBorder="1" applyAlignment="1">
      <alignment horizontal="left" vertical="center" shrinkToFit="1"/>
    </xf>
    <xf numFmtId="14" fontId="20" fillId="49" borderId="19" xfId="2" applyNumberFormat="1" applyFont="1" applyFill="1" applyBorder="1" applyAlignment="1">
      <alignment horizontal="center" vertical="center"/>
    </xf>
    <xf numFmtId="14" fontId="20" fillId="49" borderId="273" xfId="2" applyNumberFormat="1" applyFont="1" applyFill="1" applyBorder="1" applyAlignment="1">
      <alignment horizontal="center" vertical="center"/>
    </xf>
    <xf numFmtId="0" fontId="8" fillId="0" borderId="303" xfId="1" applyBorder="1" applyAlignment="1" applyProtection="1">
      <alignment horizontal="left" vertical="center" wrapText="1"/>
    </xf>
    <xf numFmtId="0" fontId="112" fillId="0" borderId="174" xfId="1" applyFont="1" applyBorder="1" applyAlignment="1" applyProtection="1">
      <alignment horizontal="left" vertical="top" wrapText="1"/>
    </xf>
    <xf numFmtId="0" fontId="158" fillId="17" borderId="0" xfId="0" applyFont="1" applyFill="1">
      <alignment vertical="center"/>
    </xf>
    <xf numFmtId="0" fontId="163" fillId="17" borderId="0" xfId="0" applyFont="1" applyFill="1" applyAlignment="1">
      <alignment vertical="top" wrapText="1"/>
    </xf>
    <xf numFmtId="0" fontId="138" fillId="21" borderId="0" xfId="0" applyFont="1" applyFill="1">
      <alignment vertical="center"/>
    </xf>
    <xf numFmtId="0" fontId="6" fillId="0" borderId="21" xfId="0" applyFont="1" applyBorder="1" applyAlignment="1">
      <alignment horizontal="left" vertical="center"/>
    </xf>
    <xf numFmtId="0" fontId="6" fillId="0" borderId="0" xfId="0" applyFont="1" applyAlignment="1">
      <alignment horizontal="left" vertical="center"/>
    </xf>
    <xf numFmtId="0" fontId="6" fillId="0" borderId="23" xfId="0" applyFont="1" applyBorder="1" applyAlignment="1">
      <alignment horizontal="left" vertical="center"/>
    </xf>
    <xf numFmtId="0" fontId="97" fillId="5" borderId="0" xfId="0" applyFont="1" applyFill="1" applyAlignment="1">
      <alignment horizontal="left" vertical="center" wrapText="1"/>
    </xf>
    <xf numFmtId="0" fontId="97" fillId="5" borderId="23" xfId="0" applyFont="1" applyFill="1" applyBorder="1" applyAlignment="1">
      <alignment horizontal="left" vertical="center" wrapText="1"/>
    </xf>
    <xf numFmtId="0" fontId="97" fillId="5" borderId="0" xfId="0" applyFont="1" applyFill="1" applyAlignment="1">
      <alignment horizontal="left" vertical="center"/>
    </xf>
    <xf numFmtId="0" fontId="97" fillId="5" borderId="0" xfId="0" applyFont="1" applyFill="1" applyAlignment="1">
      <alignment horizontal="left" vertical="top" wrapText="1"/>
    </xf>
    <xf numFmtId="0" fontId="8" fillId="0" borderId="0" xfId="1" applyAlignment="1" applyProtection="1">
      <alignment horizontal="center" vertical="center" wrapText="1"/>
    </xf>
    <xf numFmtId="0" fontId="73" fillId="0" borderId="0" xfId="0" applyFont="1" applyAlignment="1">
      <alignment horizontal="left" vertical="center" wrapText="1"/>
    </xf>
    <xf numFmtId="0" fontId="69" fillId="0" borderId="0" xfId="0" applyFont="1" applyAlignment="1">
      <alignment horizontal="left" vertical="center" wrapText="1"/>
    </xf>
    <xf numFmtId="0" fontId="72" fillId="0" borderId="0" xfId="0" applyFont="1" applyAlignment="1">
      <alignment horizontal="left" vertical="center" wrapText="1"/>
    </xf>
    <xf numFmtId="0" fontId="70" fillId="0" borderId="0" xfId="0" applyFont="1" applyAlignment="1">
      <alignment horizontal="left" vertical="center" wrapText="1"/>
    </xf>
    <xf numFmtId="0" fontId="73" fillId="0" borderId="0" xfId="0" applyFont="1" applyAlignment="1">
      <alignment horizontal="left" vertical="top" wrapText="1"/>
    </xf>
    <xf numFmtId="0" fontId="69" fillId="0" borderId="0" xfId="0" applyFont="1" applyAlignment="1">
      <alignment horizontal="left" vertical="top" wrapText="1"/>
    </xf>
    <xf numFmtId="0" fontId="179" fillId="43" borderId="0" xfId="0" applyFont="1" applyFill="1" applyAlignment="1">
      <alignment horizontal="center" vertical="center" wrapText="1"/>
    </xf>
    <xf numFmtId="0" fontId="182" fillId="43" borderId="0" xfId="0" applyFont="1" applyFill="1" applyAlignment="1">
      <alignment horizontal="center" vertical="center"/>
    </xf>
    <xf numFmtId="0" fontId="163" fillId="43" borderId="0" xfId="0" applyFont="1" applyFill="1" applyAlignment="1">
      <alignment horizontal="center" vertical="center"/>
    </xf>
    <xf numFmtId="0" fontId="162" fillId="43" borderId="0" xfId="0" applyFont="1" applyFill="1" applyAlignment="1">
      <alignment horizontal="center" vertical="center"/>
    </xf>
    <xf numFmtId="0" fontId="162" fillId="43" borderId="0" xfId="0" applyFont="1" applyFill="1" applyAlignment="1">
      <alignment horizontal="left" vertical="center"/>
    </xf>
    <xf numFmtId="0" fontId="208" fillId="21" borderId="0" xfId="1" applyFont="1" applyFill="1" applyAlignment="1" applyProtection="1">
      <alignment horizontal="center" vertical="center" wrapText="1"/>
    </xf>
    <xf numFmtId="0" fontId="208" fillId="21" borderId="0" xfId="1" applyFont="1" applyFill="1" applyAlignment="1" applyProtection="1">
      <alignment horizontal="center" vertical="center"/>
    </xf>
    <xf numFmtId="0" fontId="158" fillId="43" borderId="0" xfId="0" applyFont="1" applyFill="1" applyAlignment="1">
      <alignment horizontal="center" vertical="center"/>
    </xf>
    <xf numFmtId="0" fontId="182" fillId="17" borderId="0" xfId="0" applyFont="1" applyFill="1" applyAlignment="1">
      <alignment horizontal="center" vertical="center"/>
    </xf>
    <xf numFmtId="0" fontId="160" fillId="43" borderId="0" xfId="1" applyFont="1" applyFill="1" applyAlignment="1" applyProtection="1">
      <alignment horizontal="center" vertical="center"/>
    </xf>
    <xf numFmtId="0" fontId="10" fillId="6" borderId="84" xfId="17" applyFont="1" applyFill="1" applyBorder="1" applyAlignment="1">
      <alignment horizontal="center" vertical="center" wrapText="1"/>
    </xf>
    <xf numFmtId="0" fontId="10" fillId="6" borderId="82" xfId="17" applyFont="1" applyFill="1" applyBorder="1" applyAlignment="1">
      <alignment horizontal="center" vertical="center" wrapText="1"/>
    </xf>
    <xf numFmtId="0" fontId="10" fillId="6" borderId="85" xfId="17" applyFont="1" applyFill="1" applyBorder="1" applyAlignment="1">
      <alignment horizontal="center" vertical="center" wrapText="1"/>
    </xf>
    <xf numFmtId="0" fontId="148" fillId="19" borderId="105" xfId="17" applyFont="1" applyFill="1" applyBorder="1" applyAlignment="1">
      <alignment horizontal="left" vertical="top" wrapText="1"/>
    </xf>
    <xf numFmtId="0" fontId="33" fillId="19" borderId="101" xfId="17" applyFont="1" applyFill="1" applyBorder="1" applyAlignment="1">
      <alignment horizontal="left" vertical="top" wrapText="1"/>
    </xf>
    <xf numFmtId="0" fontId="33" fillId="19" borderId="102" xfId="17" applyFont="1" applyFill="1" applyBorder="1" applyAlignment="1">
      <alignment horizontal="left" vertical="top" wrapText="1"/>
    </xf>
    <xf numFmtId="0" fontId="33" fillId="17" borderId="105" xfId="17" applyFont="1" applyFill="1" applyBorder="1" applyAlignment="1">
      <alignment horizontal="left" vertical="top" wrapText="1"/>
    </xf>
    <xf numFmtId="0" fontId="33" fillId="17" borderId="101" xfId="17" applyFont="1" applyFill="1" applyBorder="1" applyAlignment="1">
      <alignment horizontal="left" vertical="top" wrapText="1"/>
    </xf>
    <xf numFmtId="0" fontId="33" fillId="17" borderId="102" xfId="17" applyFont="1" applyFill="1" applyBorder="1" applyAlignment="1">
      <alignment horizontal="left" vertical="top" wrapText="1"/>
    </xf>
    <xf numFmtId="0" fontId="148" fillId="17" borderId="105" xfId="17" applyFont="1" applyFill="1" applyBorder="1" applyAlignment="1">
      <alignment horizontal="left" vertical="top" wrapText="1"/>
    </xf>
    <xf numFmtId="0" fontId="20" fillId="17" borderId="105" xfId="2" applyFont="1" applyFill="1" applyBorder="1" applyAlignment="1">
      <alignment horizontal="left" vertical="top" wrapText="1"/>
    </xf>
    <xf numFmtId="0" fontId="20" fillId="17" borderId="101" xfId="2" applyFont="1" applyFill="1" applyBorder="1" applyAlignment="1">
      <alignment horizontal="left" vertical="top" wrapText="1"/>
    </xf>
    <xf numFmtId="0" fontId="20" fillId="17" borderId="102" xfId="2" applyFont="1" applyFill="1" applyBorder="1" applyAlignment="1">
      <alignment horizontal="left" vertical="top" wrapText="1"/>
    </xf>
    <xf numFmtId="0" fontId="20" fillId="17" borderId="259" xfId="2" applyFont="1" applyFill="1" applyBorder="1" applyAlignment="1">
      <alignment horizontal="left" vertical="top" wrapText="1"/>
    </xf>
    <xf numFmtId="0" fontId="20" fillId="17" borderId="260" xfId="2" applyFont="1" applyFill="1" applyBorder="1" applyAlignment="1">
      <alignment horizontal="left" vertical="top" wrapText="1"/>
    </xf>
    <xf numFmtId="0" fontId="20" fillId="17" borderId="261" xfId="2" applyFont="1" applyFill="1" applyBorder="1" applyAlignment="1">
      <alignment horizontal="left" vertical="top" wrapText="1"/>
    </xf>
    <xf numFmtId="0" fontId="33" fillId="17" borderId="254" xfId="17" applyFont="1" applyFill="1" applyBorder="1" applyAlignment="1">
      <alignment horizontal="left" vertical="top" wrapText="1"/>
    </xf>
    <xf numFmtId="0" fontId="33" fillId="17" borderId="255" xfId="17" applyFont="1" applyFill="1" applyBorder="1" applyAlignment="1">
      <alignment horizontal="left" vertical="top" wrapText="1"/>
    </xf>
    <xf numFmtId="0" fontId="33" fillId="17" borderId="256" xfId="17" applyFont="1" applyFill="1" applyBorder="1" applyAlignment="1">
      <alignment horizontal="left" vertical="top" wrapText="1"/>
    </xf>
    <xf numFmtId="0" fontId="20" fillId="17" borderId="259" xfId="17" applyFont="1" applyFill="1" applyBorder="1" applyAlignment="1">
      <alignment horizontal="left" vertical="top" wrapText="1"/>
    </xf>
    <xf numFmtId="0" fontId="12" fillId="17" borderId="260" xfId="17" applyFont="1" applyFill="1" applyBorder="1" applyAlignment="1">
      <alignment horizontal="left" vertical="top" wrapText="1"/>
    </xf>
    <xf numFmtId="0" fontId="12" fillId="17" borderId="261" xfId="17" applyFont="1" applyFill="1" applyBorder="1" applyAlignment="1">
      <alignment horizontal="left" vertical="top" wrapText="1"/>
    </xf>
    <xf numFmtId="0" fontId="148" fillId="17" borderId="259" xfId="17" applyFont="1" applyFill="1" applyBorder="1" applyAlignment="1">
      <alignment horizontal="left" vertical="top" wrapText="1"/>
    </xf>
    <xf numFmtId="0" fontId="33" fillId="17" borderId="260" xfId="17" applyFont="1" applyFill="1" applyBorder="1" applyAlignment="1">
      <alignment horizontal="left" vertical="top" wrapText="1"/>
    </xf>
    <xf numFmtId="0" fontId="33" fillId="17" borderId="261" xfId="17" applyFont="1" applyFill="1" applyBorder="1" applyAlignment="1">
      <alignment horizontal="left" vertical="top" wrapText="1"/>
    </xf>
    <xf numFmtId="0" fontId="56" fillId="11" borderId="119" xfId="17" applyFont="1" applyFill="1" applyBorder="1" applyAlignment="1">
      <alignment horizontal="right" vertical="center" wrapText="1"/>
    </xf>
    <xf numFmtId="0" fontId="57" fillId="11" borderId="119" xfId="0" applyFont="1" applyFill="1" applyBorder="1" applyAlignment="1">
      <alignment horizontal="right" vertical="center"/>
    </xf>
    <xf numFmtId="0" fontId="0" fillId="11" borderId="119" xfId="0" applyFill="1" applyBorder="1" applyAlignment="1">
      <alignment horizontal="right" vertical="center"/>
    </xf>
    <xf numFmtId="180" fontId="56" fillId="11" borderId="119" xfId="17" applyNumberFormat="1" applyFont="1" applyFill="1" applyBorder="1" applyAlignment="1">
      <alignment horizontal="center" vertical="center" wrapText="1"/>
    </xf>
    <xf numFmtId="180" fontId="0" fillId="11" borderId="119" xfId="0" applyNumberFormat="1" applyFill="1" applyBorder="1" applyAlignment="1">
      <alignment horizontal="center" vertical="center" wrapText="1"/>
    </xf>
    <xf numFmtId="0" fontId="58" fillId="12" borderId="120" xfId="17" applyFont="1" applyFill="1" applyBorder="1" applyAlignment="1">
      <alignment horizontal="center" vertical="center" wrapText="1"/>
    </xf>
    <xf numFmtId="0" fontId="59" fillId="12" borderId="120" xfId="0" applyFont="1" applyFill="1" applyBorder="1" applyAlignment="1">
      <alignment horizontal="center" vertical="center"/>
    </xf>
    <xf numFmtId="0" fontId="58" fillId="9" borderId="120" xfId="0" applyFont="1" applyFill="1" applyBorder="1" applyAlignment="1">
      <alignment horizontal="center" vertical="center"/>
    </xf>
    <xf numFmtId="0" fontId="61" fillId="9" borderId="120" xfId="0" applyFont="1" applyFill="1" applyBorder="1" applyAlignment="1">
      <alignment horizontal="center" vertical="center"/>
    </xf>
    <xf numFmtId="0" fontId="63" fillId="16" borderId="37" xfId="16" applyFont="1" applyFill="1" applyBorder="1" applyAlignment="1">
      <alignment horizontal="center" vertical="center"/>
    </xf>
    <xf numFmtId="0" fontId="63" fillId="16" borderId="42" xfId="16" applyFont="1" applyFill="1" applyBorder="1" applyAlignment="1">
      <alignment horizontal="center" vertical="center"/>
    </xf>
    <xf numFmtId="0" fontId="63" fillId="16" borderId="44" xfId="16" applyFont="1" applyFill="1" applyBorder="1" applyAlignment="1">
      <alignment horizontal="center" vertical="center"/>
    </xf>
    <xf numFmtId="0" fontId="64" fillId="2" borderId="38" xfId="16" applyFont="1" applyFill="1" applyBorder="1" applyAlignment="1">
      <alignment vertical="center" wrapText="1"/>
    </xf>
    <xf numFmtId="0" fontId="64" fillId="2" borderId="39" xfId="16" applyFont="1" applyFill="1" applyBorder="1" applyAlignment="1">
      <alignment vertical="center" wrapText="1"/>
    </xf>
    <xf numFmtId="0" fontId="64" fillId="2" borderId="40" xfId="16" applyFont="1" applyFill="1" applyBorder="1" applyAlignment="1">
      <alignment vertical="center" wrapText="1"/>
    </xf>
    <xf numFmtId="0" fontId="64" fillId="2" borderId="32" xfId="16" applyFont="1" applyFill="1" applyBorder="1" applyAlignment="1">
      <alignment vertical="center" wrapText="1"/>
    </xf>
    <xf numFmtId="0" fontId="64" fillId="2" borderId="0" xfId="16" applyFont="1" applyFill="1" applyAlignment="1">
      <alignment vertical="center" wrapText="1"/>
    </xf>
    <xf numFmtId="0" fontId="64" fillId="2" borderId="33" xfId="16" applyFont="1" applyFill="1" applyBorder="1" applyAlignment="1">
      <alignment vertical="center" wrapText="1"/>
    </xf>
    <xf numFmtId="0" fontId="64" fillId="2" borderId="45" xfId="16" applyFont="1" applyFill="1" applyBorder="1" applyAlignment="1">
      <alignment vertical="center" wrapText="1"/>
    </xf>
    <xf numFmtId="0" fontId="64" fillId="2" borderId="46" xfId="16" applyFont="1" applyFill="1" applyBorder="1" applyAlignment="1">
      <alignment vertical="center" wrapText="1"/>
    </xf>
    <xf numFmtId="0" fontId="64" fillId="2" borderId="47" xfId="16" applyFont="1" applyFill="1" applyBorder="1" applyAlignment="1">
      <alignment vertical="center" wrapText="1"/>
    </xf>
    <xf numFmtId="0" fontId="64" fillId="2" borderId="38" xfId="16" applyFont="1" applyFill="1" applyBorder="1" applyAlignment="1">
      <alignment horizontal="left" vertical="center" wrapText="1"/>
    </xf>
    <xf numFmtId="0" fontId="64" fillId="2" borderId="39" xfId="16" applyFont="1" applyFill="1" applyBorder="1" applyAlignment="1">
      <alignment horizontal="left" vertical="center" wrapText="1"/>
    </xf>
    <xf numFmtId="0" fontId="64" fillId="2" borderId="41" xfId="16" applyFont="1" applyFill="1" applyBorder="1" applyAlignment="1">
      <alignment horizontal="left" vertical="center" wrapText="1"/>
    </xf>
    <xf numFmtId="0" fontId="64" fillId="2" borderId="32" xfId="16" applyFont="1" applyFill="1" applyBorder="1" applyAlignment="1">
      <alignment horizontal="left" vertical="center" wrapText="1"/>
    </xf>
    <xf numFmtId="0" fontId="64" fillId="2" borderId="0" xfId="16" applyFont="1" applyFill="1" applyAlignment="1">
      <alignment horizontal="left" vertical="center" wrapText="1"/>
    </xf>
    <xf numFmtId="0" fontId="64" fillId="2" borderId="43" xfId="16" applyFont="1" applyFill="1" applyBorder="1" applyAlignment="1">
      <alignment horizontal="left" vertical="center" wrapText="1"/>
    </xf>
    <xf numFmtId="0" fontId="64" fillId="2" borderId="45" xfId="16" applyFont="1" applyFill="1" applyBorder="1" applyAlignment="1">
      <alignment horizontal="left" vertical="center" wrapText="1"/>
    </xf>
    <xf numFmtId="0" fontId="64" fillId="2" borderId="46" xfId="16" applyFont="1" applyFill="1" applyBorder="1" applyAlignment="1">
      <alignment horizontal="left" vertical="center" wrapText="1"/>
    </xf>
    <xf numFmtId="0" fontId="64" fillId="2" borderId="48" xfId="16" applyFont="1" applyFill="1" applyBorder="1" applyAlignment="1">
      <alignment horizontal="left" vertical="center" wrapText="1"/>
    </xf>
    <xf numFmtId="0" fontId="33" fillId="17" borderId="199" xfId="17" applyFont="1" applyFill="1" applyBorder="1" applyAlignment="1">
      <alignment horizontal="left" vertical="top" wrapText="1"/>
    </xf>
    <xf numFmtId="0" fontId="33" fillId="17" borderId="200" xfId="17" applyFont="1" applyFill="1" applyBorder="1" applyAlignment="1">
      <alignment horizontal="left" vertical="top" wrapText="1"/>
    </xf>
    <xf numFmtId="0" fontId="33" fillId="17" borderId="201" xfId="17" applyFont="1" applyFill="1" applyBorder="1" applyAlignment="1">
      <alignment horizontal="left" vertical="top" wrapText="1"/>
    </xf>
    <xf numFmtId="0" fontId="7" fillId="5" borderId="9" xfId="17" applyFont="1" applyFill="1" applyBorder="1" applyAlignment="1">
      <alignment horizontal="center" vertical="center" wrapText="1"/>
    </xf>
    <xf numFmtId="0" fontId="56" fillId="36" borderId="113" xfId="17" applyFont="1" applyFill="1" applyBorder="1" applyAlignment="1">
      <alignment horizontal="center" vertical="center" wrapText="1"/>
    </xf>
    <xf numFmtId="180" fontId="56" fillId="3" borderId="115" xfId="17" applyNumberFormat="1" applyFont="1" applyFill="1" applyBorder="1" applyAlignment="1">
      <alignment horizontal="center" vertical="center" wrapText="1"/>
    </xf>
    <xf numFmtId="180" fontId="56" fillId="3" borderId="117" xfId="17" applyNumberFormat="1" applyFont="1" applyFill="1" applyBorder="1" applyAlignment="1">
      <alignment horizontal="center" vertical="center" wrapText="1"/>
    </xf>
    <xf numFmtId="0" fontId="64" fillId="3" borderId="115" xfId="17" applyFont="1" applyFill="1" applyBorder="1" applyAlignment="1">
      <alignment horizontal="center" vertical="center" wrapText="1"/>
    </xf>
    <xf numFmtId="0" fontId="64" fillId="3" borderId="116" xfId="17" applyFont="1" applyFill="1" applyBorder="1" applyAlignment="1">
      <alignment horizontal="center" vertical="center" wrapText="1"/>
    </xf>
    <xf numFmtId="0" fontId="64" fillId="3" borderId="117" xfId="17" applyFont="1" applyFill="1" applyBorder="1" applyAlignment="1">
      <alignment horizontal="center" vertical="center" wrapText="1"/>
    </xf>
    <xf numFmtId="0" fontId="88" fillId="17" borderId="259" xfId="17" applyFont="1" applyFill="1" applyBorder="1" applyAlignment="1">
      <alignment horizontal="left" vertical="top" wrapText="1"/>
    </xf>
    <xf numFmtId="0" fontId="88" fillId="17" borderId="260" xfId="17" applyFont="1" applyFill="1" applyBorder="1" applyAlignment="1">
      <alignment horizontal="left" vertical="top" wrapText="1"/>
    </xf>
    <xf numFmtId="0" fontId="88" fillId="17" borderId="261" xfId="17" applyFont="1" applyFill="1" applyBorder="1" applyAlignment="1">
      <alignment horizontal="left" vertical="top" wrapText="1"/>
    </xf>
    <xf numFmtId="0" fontId="88" fillId="17" borderId="105" xfId="17" applyFont="1" applyFill="1" applyBorder="1" applyAlignment="1">
      <alignment horizontal="left" vertical="top" wrapText="1"/>
    </xf>
    <xf numFmtId="0" fontId="88" fillId="17" borderId="101" xfId="17" applyFont="1" applyFill="1" applyBorder="1" applyAlignment="1">
      <alignment horizontal="left" vertical="top" wrapText="1"/>
    </xf>
    <xf numFmtId="0" fontId="88" fillId="17" borderId="102" xfId="17" applyFont="1" applyFill="1" applyBorder="1" applyAlignment="1">
      <alignment horizontal="left" vertical="top" wrapText="1"/>
    </xf>
    <xf numFmtId="0" fontId="148" fillId="17" borderId="145" xfId="17" applyFont="1" applyFill="1" applyBorder="1" applyAlignment="1">
      <alignment horizontal="left" vertical="top" wrapText="1"/>
    </xf>
    <xf numFmtId="0" fontId="46" fillId="17" borderId="143" xfId="17" applyFont="1" applyFill="1" applyBorder="1" applyAlignment="1">
      <alignment horizontal="left" vertical="top" wrapText="1"/>
    </xf>
    <xf numFmtId="0" fontId="46" fillId="17" borderId="144" xfId="17" applyFont="1" applyFill="1" applyBorder="1" applyAlignment="1">
      <alignment horizontal="left" vertical="top" wrapText="1"/>
    </xf>
    <xf numFmtId="0" fontId="12" fillId="17" borderId="259" xfId="17" applyFont="1" applyFill="1" applyBorder="1" applyAlignment="1">
      <alignment horizontal="left" vertical="top" wrapText="1"/>
    </xf>
    <xf numFmtId="0" fontId="148" fillId="17" borderId="265" xfId="17" applyFont="1" applyFill="1" applyBorder="1" applyAlignment="1">
      <alignment horizontal="left" vertical="top" wrapText="1"/>
    </xf>
    <xf numFmtId="0" fontId="33" fillId="17" borderId="264" xfId="17" applyFont="1" applyFill="1" applyBorder="1" applyAlignment="1">
      <alignment horizontal="left" vertical="top" wrapText="1"/>
    </xf>
    <xf numFmtId="0" fontId="12" fillId="17" borderId="105" xfId="17" applyFont="1" applyFill="1" applyBorder="1" applyAlignment="1">
      <alignment horizontal="left" vertical="top" wrapText="1"/>
    </xf>
    <xf numFmtId="0" fontId="12" fillId="17" borderId="101" xfId="17" applyFont="1" applyFill="1" applyBorder="1" applyAlignment="1">
      <alignment horizontal="left" vertical="top" wrapText="1"/>
    </xf>
    <xf numFmtId="0" fontId="12" fillId="17" borderId="102" xfId="17" applyFont="1" applyFill="1" applyBorder="1" applyAlignment="1">
      <alignment horizontal="left" vertical="top" wrapText="1"/>
    </xf>
    <xf numFmtId="0" fontId="33" fillId="17" borderId="30" xfId="18" applyFont="1" applyFill="1" applyBorder="1" applyAlignment="1">
      <alignment horizontal="center" vertical="center"/>
    </xf>
    <xf numFmtId="0" fontId="33" fillId="17" borderId="31" xfId="18" applyFont="1" applyFill="1" applyBorder="1" applyAlignment="1">
      <alignment horizontal="center" vertical="center"/>
    </xf>
    <xf numFmtId="0" fontId="11" fillId="0" borderId="97" xfId="17" applyFont="1" applyBorder="1" applyAlignment="1">
      <alignment horizontal="center" vertical="center" wrapText="1"/>
    </xf>
    <xf numFmtId="0" fontId="11" fillId="0" borderId="98" xfId="17" applyFont="1" applyBorder="1" applyAlignment="1">
      <alignment horizontal="center" vertical="center" wrapText="1"/>
    </xf>
    <xf numFmtId="0" fontId="11" fillId="0" borderId="99" xfId="17" applyFont="1" applyBorder="1" applyAlignment="1">
      <alignment horizontal="center" vertical="center" wrapText="1"/>
    </xf>
    <xf numFmtId="0" fontId="51" fillId="17" borderId="51" xfId="17" applyFont="1" applyFill="1" applyBorder="1" applyAlignment="1">
      <alignment horizontal="center" vertical="center"/>
    </xf>
    <xf numFmtId="0" fontId="51" fillId="17" borderId="52" xfId="17" applyFont="1" applyFill="1" applyBorder="1" applyAlignment="1">
      <alignment horizontal="center" vertical="center"/>
    </xf>
    <xf numFmtId="0" fontId="51" fillId="17" borderId="53" xfId="17" applyFont="1" applyFill="1" applyBorder="1" applyAlignment="1">
      <alignment horizontal="center" vertical="center"/>
    </xf>
    <xf numFmtId="0" fontId="88" fillId="19" borderId="263" xfId="17" applyFont="1" applyFill="1" applyBorder="1" applyAlignment="1">
      <alignment horizontal="left" vertical="top" wrapText="1"/>
    </xf>
    <xf numFmtId="0" fontId="88" fillId="19" borderId="260" xfId="17" applyFont="1" applyFill="1" applyBorder="1" applyAlignment="1">
      <alignment horizontal="left" vertical="top" wrapText="1"/>
    </xf>
    <xf numFmtId="0" fontId="88" fillId="19" borderId="261" xfId="17" applyFont="1" applyFill="1" applyBorder="1" applyAlignment="1">
      <alignment horizontal="left" vertical="top" wrapText="1"/>
    </xf>
    <xf numFmtId="0" fontId="101" fillId="17" borderId="259" xfId="17" applyFont="1" applyFill="1" applyBorder="1" applyAlignment="1">
      <alignment horizontal="left" vertical="top" wrapText="1"/>
    </xf>
    <xf numFmtId="0" fontId="101" fillId="17" borderId="260" xfId="17" applyFont="1" applyFill="1" applyBorder="1" applyAlignment="1">
      <alignment horizontal="left" vertical="top" wrapText="1"/>
    </xf>
    <xf numFmtId="0" fontId="101" fillId="17" borderId="261" xfId="17" applyFont="1" applyFill="1" applyBorder="1" applyAlignment="1">
      <alignment horizontal="left" vertical="top" wrapText="1"/>
    </xf>
    <xf numFmtId="0" fontId="1" fillId="9" borderId="0" xfId="17" applyFill="1" applyAlignment="1">
      <alignment horizontal="center" vertical="center"/>
    </xf>
    <xf numFmtId="0" fontId="1" fillId="9" borderId="15" xfId="17" applyFill="1" applyBorder="1" applyAlignment="1">
      <alignment horizontal="center" vertical="center"/>
    </xf>
    <xf numFmtId="0" fontId="39" fillId="17" borderId="0" xfId="17" applyFont="1" applyFill="1" applyAlignment="1">
      <alignment horizontal="left" vertical="center"/>
    </xf>
    <xf numFmtId="0" fontId="46" fillId="17" borderId="16" xfId="17" applyFont="1" applyFill="1" applyBorder="1" applyAlignment="1">
      <alignment horizontal="center" vertical="center"/>
    </xf>
    <xf numFmtId="0" fontId="46" fillId="17" borderId="17" xfId="17" applyFont="1" applyFill="1" applyBorder="1" applyAlignment="1">
      <alignment horizontal="center" vertical="center"/>
    </xf>
    <xf numFmtId="0" fontId="46" fillId="0" borderId="17" xfId="17" applyFont="1" applyBorder="1" applyAlignment="1">
      <alignment horizontal="center" vertical="center"/>
    </xf>
    <xf numFmtId="0" fontId="46" fillId="0" borderId="18" xfId="17" applyFont="1" applyBorder="1" applyAlignment="1">
      <alignment horizontal="center" vertical="center"/>
    </xf>
    <xf numFmtId="0" fontId="1" fillId="0" borderId="24" xfId="17" applyBorder="1" applyAlignment="1">
      <alignment horizontal="center" vertical="center"/>
    </xf>
    <xf numFmtId="0" fontId="1" fillId="0" borderId="25" xfId="17" applyBorder="1" applyAlignment="1">
      <alignment horizontal="center" vertical="center"/>
    </xf>
    <xf numFmtId="0" fontId="1" fillId="0" borderId="26" xfId="17" applyBorder="1" applyAlignment="1">
      <alignment horizontal="center" vertical="center"/>
    </xf>
    <xf numFmtId="0" fontId="34" fillId="0" borderId="27" xfId="17" applyFont="1" applyBorder="1" applyAlignment="1">
      <alignment horizontal="center" vertical="center" wrapText="1"/>
    </xf>
    <xf numFmtId="0" fontId="34" fillId="0" borderId="12" xfId="17" applyFont="1" applyBorder="1" applyAlignment="1">
      <alignment horizontal="center" vertical="center" wrapText="1"/>
    </xf>
    <xf numFmtId="0" fontId="30" fillId="15" borderId="0" xfId="17" applyFont="1" applyFill="1" applyAlignment="1">
      <alignment horizontal="center" vertical="center"/>
    </xf>
    <xf numFmtId="179" fontId="122" fillId="0" borderId="93" xfId="17" applyNumberFormat="1" applyFont="1" applyBorder="1" applyAlignment="1">
      <alignment horizontal="center" vertical="center" shrinkToFit="1"/>
    </xf>
    <xf numFmtId="179" fontId="122" fillId="0" borderId="94" xfId="17" applyNumberFormat="1" applyFont="1" applyBorder="1" applyAlignment="1">
      <alignment horizontal="center" vertical="center" shrinkToFit="1"/>
    </xf>
    <xf numFmtId="0" fontId="44" fillId="0" borderId="28" xfId="17" applyFont="1" applyBorder="1" applyAlignment="1">
      <alignment horizontal="center" vertical="center"/>
    </xf>
    <xf numFmtId="0" fontId="44" fillId="0" borderId="29" xfId="17" applyFont="1" applyBorder="1" applyAlignment="1">
      <alignment horizontal="center" vertical="center"/>
    </xf>
    <xf numFmtId="0" fontId="1" fillId="9" borderId="0" xfId="17" applyFill="1" applyAlignment="1">
      <alignment horizontal="center" vertical="center" wrapText="1"/>
    </xf>
    <xf numFmtId="0" fontId="1" fillId="9" borderId="15" xfId="17" applyFill="1" applyBorder="1" applyAlignment="1">
      <alignment horizontal="center" vertical="center" wrapText="1"/>
    </xf>
    <xf numFmtId="0" fontId="12" fillId="19" borderId="306" xfId="4" applyFont="1" applyFill="1" applyBorder="1" applyAlignment="1">
      <alignment horizontal="left" vertical="center" wrapText="1" indent="1"/>
    </xf>
    <xf numFmtId="0" fontId="200" fillId="19" borderId="307" xfId="4" applyFont="1" applyFill="1" applyBorder="1" applyAlignment="1">
      <alignment horizontal="left" vertical="center" wrapText="1" indent="1"/>
    </xf>
    <xf numFmtId="0" fontId="200" fillId="19" borderId="308" xfId="4" applyFont="1" applyFill="1" applyBorder="1" applyAlignment="1">
      <alignment horizontal="left" vertical="center" wrapText="1" indent="1"/>
    </xf>
    <xf numFmtId="0" fontId="200" fillId="19" borderId="309" xfId="4" applyFont="1" applyFill="1" applyBorder="1" applyAlignment="1">
      <alignment horizontal="left" vertical="center" wrapText="1" indent="1"/>
    </xf>
    <xf numFmtId="0" fontId="200" fillId="19" borderId="0" xfId="4" applyFont="1" applyFill="1" applyAlignment="1">
      <alignment horizontal="left" vertical="center" wrapText="1" indent="1"/>
    </xf>
    <xf numFmtId="0" fontId="200" fillId="19" borderId="310" xfId="4" applyFont="1" applyFill="1" applyBorder="1" applyAlignment="1">
      <alignment horizontal="left" vertical="center" wrapText="1" indent="1"/>
    </xf>
    <xf numFmtId="0" fontId="200" fillId="19" borderId="311" xfId="4" applyFont="1" applyFill="1" applyBorder="1" applyAlignment="1">
      <alignment horizontal="left" vertical="center" wrapText="1" indent="1"/>
    </xf>
    <xf numFmtId="0" fontId="200" fillId="19" borderId="312" xfId="4" applyFont="1" applyFill="1" applyBorder="1" applyAlignment="1">
      <alignment horizontal="left" vertical="center" wrapText="1" indent="1"/>
    </xf>
    <xf numFmtId="0" fontId="200" fillId="19" borderId="313" xfId="4" applyFont="1" applyFill="1" applyBorder="1" applyAlignment="1">
      <alignment horizontal="left" vertical="center" wrapText="1" indent="1"/>
    </xf>
    <xf numFmtId="0" fontId="145" fillId="46" borderId="0" xfId="2" applyFont="1" applyFill="1" applyAlignment="1">
      <alignment horizontal="center" vertical="center"/>
    </xf>
    <xf numFmtId="0" fontId="6" fillId="46" borderId="0" xfId="2" applyFill="1">
      <alignment vertical="center"/>
    </xf>
    <xf numFmtId="0" fontId="82" fillId="0" borderId="0" xfId="2" applyFont="1" applyAlignment="1">
      <alignment horizontal="center" vertical="center"/>
    </xf>
    <xf numFmtId="0" fontId="186" fillId="0" borderId="0" xfId="2" applyFont="1" applyAlignment="1">
      <alignment horizontal="center" vertical="center"/>
    </xf>
    <xf numFmtId="0" fontId="82" fillId="44" borderId="0" xfId="2" applyFont="1" applyFill="1" applyAlignment="1">
      <alignment horizontal="center" vertical="center" wrapText="1" shrinkToFit="1"/>
    </xf>
    <xf numFmtId="0" fontId="186" fillId="44" borderId="0" xfId="2" applyFont="1" applyFill="1" applyAlignment="1">
      <alignment horizontal="center" vertical="center" wrapText="1" shrinkToFit="1"/>
    </xf>
    <xf numFmtId="0" fontId="188" fillId="0" borderId="0" xfId="2" applyFont="1">
      <alignment vertical="center"/>
    </xf>
    <xf numFmtId="0" fontId="198" fillId="0" borderId="0" xfId="2" applyFont="1" applyAlignment="1">
      <alignment horizontal="center" vertical="center"/>
    </xf>
    <xf numFmtId="0" fontId="6" fillId="0" borderId="0" xfId="2" applyAlignment="1">
      <alignment horizontal="center" vertical="center"/>
    </xf>
    <xf numFmtId="0" fontId="189" fillId="8" borderId="0" xfId="2" applyFont="1" applyFill="1" applyAlignment="1">
      <alignment vertical="top" wrapText="1"/>
    </xf>
    <xf numFmtId="0" fontId="190" fillId="8" borderId="0" xfId="2" applyFont="1" applyFill="1" applyAlignment="1">
      <alignment vertical="top" wrapText="1"/>
    </xf>
    <xf numFmtId="0" fontId="6" fillId="8" borderId="0" xfId="2" applyFill="1" applyAlignment="1">
      <alignment vertical="top" wrapText="1"/>
    </xf>
    <xf numFmtId="0" fontId="47" fillId="48" borderId="0" xfId="2" applyFont="1" applyFill="1" applyAlignment="1">
      <alignment horizontal="left" vertical="center" wrapText="1" indent="1"/>
    </xf>
    <xf numFmtId="0" fontId="199" fillId="48" borderId="0" xfId="2" applyFont="1" applyFill="1" applyAlignment="1">
      <alignment horizontal="left" vertical="center" wrapText="1" indent="1"/>
    </xf>
    <xf numFmtId="14" fontId="86" fillId="19" borderId="140" xfId="2" applyNumberFormat="1" applyFont="1" applyFill="1" applyBorder="1" applyAlignment="1">
      <alignment horizontal="center" vertical="center" wrapText="1"/>
    </xf>
    <xf numFmtId="14" fontId="86" fillId="19" borderId="141" xfId="2" applyNumberFormat="1" applyFont="1" applyFill="1" applyBorder="1" applyAlignment="1">
      <alignment horizontal="center" vertical="center" wrapText="1"/>
    </xf>
    <xf numFmtId="14" fontId="86" fillId="19" borderId="231" xfId="2" applyNumberFormat="1" applyFont="1" applyFill="1" applyBorder="1" applyAlignment="1">
      <alignment horizontal="center" vertical="center" wrapText="1"/>
    </xf>
    <xf numFmtId="0" fontId="106" fillId="19" borderId="77" xfId="2" applyFont="1" applyFill="1" applyBorder="1" applyAlignment="1">
      <alignment horizontal="center" vertical="center"/>
    </xf>
    <xf numFmtId="0" fontId="106" fillId="19" borderId="78" xfId="2" applyFont="1" applyFill="1" applyBorder="1" applyAlignment="1">
      <alignment horizontal="center" vertical="center"/>
    </xf>
    <xf numFmtId="0" fontId="106" fillId="19" borderId="287" xfId="2" applyFont="1" applyFill="1" applyBorder="1" applyAlignment="1">
      <alignment horizontal="center" vertical="center"/>
    </xf>
    <xf numFmtId="14" fontId="82" fillId="19" borderId="288" xfId="1" applyNumberFormat="1" applyFont="1" applyFill="1" applyBorder="1" applyAlignment="1" applyProtection="1">
      <alignment horizontal="center" vertical="center" shrinkToFit="1"/>
    </xf>
    <xf numFmtId="14" fontId="82" fillId="19" borderId="1" xfId="1" applyNumberFormat="1" applyFont="1" applyFill="1" applyBorder="1" applyAlignment="1" applyProtection="1">
      <alignment horizontal="center" vertical="center" shrinkToFit="1"/>
    </xf>
    <xf numFmtId="14" fontId="82" fillId="19" borderId="289" xfId="1" applyNumberFormat="1" applyFont="1" applyFill="1" applyBorder="1" applyAlignment="1" applyProtection="1">
      <alignment horizontal="center" vertical="center" shrinkToFit="1"/>
    </xf>
    <xf numFmtId="14" fontId="82" fillId="19" borderId="290" xfId="1" applyNumberFormat="1" applyFont="1" applyFill="1" applyBorder="1" applyAlignment="1" applyProtection="1">
      <alignment horizontal="center" vertical="center" shrinkToFit="1"/>
    </xf>
    <xf numFmtId="14" fontId="82" fillId="19" borderId="59" xfId="1" applyNumberFormat="1" applyFont="1" applyFill="1" applyBorder="1" applyAlignment="1" applyProtection="1">
      <alignment horizontal="center" vertical="center" shrinkToFit="1"/>
    </xf>
    <xf numFmtId="14" fontId="82" fillId="19" borderId="68" xfId="1" applyNumberFormat="1" applyFont="1" applyFill="1" applyBorder="1" applyAlignment="1" applyProtection="1">
      <alignment horizontal="center" vertical="center" wrapText="1"/>
    </xf>
    <xf numFmtId="14" fontId="82" fillId="19" borderId="87" xfId="1" applyNumberFormat="1" applyFont="1" applyFill="1" applyBorder="1" applyAlignment="1" applyProtection="1">
      <alignment horizontal="center" vertical="center" wrapText="1"/>
    </xf>
    <xf numFmtId="14" fontId="86" fillId="19" borderId="64" xfId="2" applyNumberFormat="1" applyFont="1" applyFill="1" applyBorder="1" applyAlignment="1">
      <alignment horizontal="center" vertical="center" wrapText="1"/>
    </xf>
    <xf numFmtId="14" fontId="86" fillId="19" borderId="274" xfId="2" applyNumberFormat="1" applyFont="1" applyFill="1" applyBorder="1" applyAlignment="1">
      <alignment horizontal="center" vertical="center" wrapText="1"/>
    </xf>
    <xf numFmtId="14" fontId="86" fillId="19" borderId="275" xfId="2" applyNumberFormat="1" applyFont="1" applyFill="1" applyBorder="1" applyAlignment="1">
      <alignment horizontal="center" vertical="center" wrapText="1"/>
    </xf>
    <xf numFmtId="14" fontId="82" fillId="19" borderId="156" xfId="2" applyNumberFormat="1" applyFont="1" applyFill="1" applyBorder="1" applyAlignment="1">
      <alignment horizontal="center" vertical="center"/>
    </xf>
    <xf numFmtId="14" fontId="82" fillId="19" borderId="190" xfId="2" applyNumberFormat="1" applyFont="1" applyFill="1" applyBorder="1" applyAlignment="1">
      <alignment horizontal="center" vertical="center"/>
    </xf>
    <xf numFmtId="14" fontId="82" fillId="19" borderId="276" xfId="2" applyNumberFormat="1" applyFont="1" applyFill="1" applyBorder="1" applyAlignment="1">
      <alignment horizontal="center" vertical="center"/>
    </xf>
    <xf numFmtId="14" fontId="82" fillId="19" borderId="68" xfId="1" applyNumberFormat="1" applyFont="1" applyFill="1" applyBorder="1" applyAlignment="1" applyProtection="1">
      <alignment horizontal="left" vertical="center" wrapText="1" indent="1"/>
    </xf>
    <xf numFmtId="14" fontId="82" fillId="19" borderId="87" xfId="1" applyNumberFormat="1" applyFont="1" applyFill="1" applyBorder="1" applyAlignment="1" applyProtection="1">
      <alignment horizontal="left" vertical="center" wrapText="1" indent="1"/>
    </xf>
    <xf numFmtId="14" fontId="82" fillId="19" borderId="1" xfId="1" applyNumberFormat="1" applyFont="1" applyFill="1" applyBorder="1" applyAlignment="1" applyProtection="1">
      <alignment horizontal="center" vertical="center" wrapText="1" shrinkToFit="1"/>
    </xf>
    <xf numFmtId="14" fontId="82" fillId="19" borderId="59" xfId="1" applyNumberFormat="1" applyFont="1" applyFill="1" applyBorder="1" applyAlignment="1" applyProtection="1">
      <alignment horizontal="center" vertical="center" wrapText="1" shrinkToFit="1"/>
    </xf>
    <xf numFmtId="0" fontId="82" fillId="19" borderId="78" xfId="1" applyFont="1" applyFill="1" applyBorder="1" applyAlignment="1" applyProtection="1">
      <alignment horizontal="center" vertical="center" wrapText="1"/>
    </xf>
    <xf numFmtId="0" fontId="82" fillId="19" borderId="298" xfId="1" applyFont="1" applyFill="1" applyBorder="1" applyAlignment="1" applyProtection="1">
      <alignment horizontal="center" vertical="center" wrapText="1"/>
    </xf>
    <xf numFmtId="14" fontId="86" fillId="19" borderId="299" xfId="2" applyNumberFormat="1" applyFont="1" applyFill="1" applyBorder="1" applyAlignment="1">
      <alignment horizontal="center" vertical="center" wrapText="1"/>
    </xf>
    <xf numFmtId="14" fontId="86" fillId="19" borderId="300" xfId="2" applyNumberFormat="1" applyFont="1" applyFill="1" applyBorder="1" applyAlignment="1">
      <alignment horizontal="center" vertical="center" wrapText="1"/>
    </xf>
    <xf numFmtId="14" fontId="31" fillId="19" borderId="190" xfId="2" applyNumberFormat="1" applyFont="1" applyFill="1" applyBorder="1" applyAlignment="1">
      <alignment horizontal="center" vertical="center"/>
    </xf>
    <xf numFmtId="14" fontId="31" fillId="19" borderId="301" xfId="2" applyNumberFormat="1" applyFont="1" applyFill="1" applyBorder="1" applyAlignment="1">
      <alignment horizontal="center" vertical="center"/>
    </xf>
    <xf numFmtId="14" fontId="82" fillId="19" borderId="140" xfId="2" applyNumberFormat="1" applyFont="1" applyFill="1" applyBorder="1" applyAlignment="1">
      <alignment horizontal="center" vertical="center"/>
    </xf>
    <xf numFmtId="14" fontId="82" fillId="19" borderId="141" xfId="2" applyNumberFormat="1" applyFont="1" applyFill="1" applyBorder="1" applyAlignment="1">
      <alignment horizontal="center" vertical="center"/>
    </xf>
    <xf numFmtId="14" fontId="82" fillId="19" borderId="231" xfId="2" applyNumberFormat="1" applyFont="1" applyFill="1" applyBorder="1" applyAlignment="1">
      <alignment horizontal="center" vertical="center"/>
    </xf>
    <xf numFmtId="0" fontId="82" fillId="19" borderId="140" xfId="2" applyFont="1" applyFill="1" applyBorder="1" applyAlignment="1">
      <alignment horizontal="center" vertical="center" wrapText="1"/>
    </xf>
    <xf numFmtId="0" fontId="82" fillId="19" borderId="141" xfId="2" applyFont="1" applyFill="1" applyBorder="1" applyAlignment="1">
      <alignment horizontal="center" vertical="center" wrapText="1"/>
    </xf>
    <xf numFmtId="0" fontId="82" fillId="19" borderId="231" xfId="2" applyFont="1" applyFill="1" applyBorder="1" applyAlignment="1">
      <alignment horizontal="center" vertical="center" wrapText="1"/>
    </xf>
    <xf numFmtId="14" fontId="82" fillId="19" borderId="71" xfId="1" applyNumberFormat="1" applyFont="1" applyFill="1" applyBorder="1" applyAlignment="1" applyProtection="1">
      <alignment horizontal="center" vertical="center" wrapText="1"/>
    </xf>
    <xf numFmtId="14" fontId="82" fillId="19" borderId="72" xfId="1" applyNumberFormat="1" applyFont="1" applyFill="1" applyBorder="1" applyAlignment="1" applyProtection="1">
      <alignment horizontal="center" vertical="center" wrapText="1"/>
    </xf>
    <xf numFmtId="14" fontId="82" fillId="19" borderId="73" xfId="1" applyNumberFormat="1" applyFont="1" applyFill="1" applyBorder="1" applyAlignment="1" applyProtection="1">
      <alignment horizontal="center" vertical="center" wrapText="1"/>
    </xf>
    <xf numFmtId="0" fontId="106" fillId="19" borderId="79" xfId="2" applyFont="1" applyFill="1" applyBorder="1" applyAlignment="1">
      <alignment horizontal="center" vertical="center"/>
    </xf>
    <xf numFmtId="14" fontId="82" fillId="19" borderId="70" xfId="2" applyNumberFormat="1" applyFont="1" applyFill="1" applyBorder="1" applyAlignment="1">
      <alignment horizontal="center" vertical="center" wrapText="1" shrinkToFit="1"/>
    </xf>
    <xf numFmtId="14" fontId="82" fillId="19" borderId="1" xfId="2" applyNumberFormat="1" applyFont="1" applyFill="1" applyBorder="1" applyAlignment="1">
      <alignment horizontal="center" vertical="center" wrapText="1" shrinkToFit="1"/>
    </xf>
    <xf numFmtId="14" fontId="25" fillId="19" borderId="70" xfId="2" applyNumberFormat="1" applyFont="1" applyFill="1" applyBorder="1" applyAlignment="1">
      <alignment horizontal="center" vertical="center" shrinkToFit="1"/>
    </xf>
    <xf numFmtId="14" fontId="25" fillId="19" borderId="1" xfId="2" applyNumberFormat="1" applyFont="1" applyFill="1" applyBorder="1" applyAlignment="1">
      <alignment horizontal="center" vertical="center" shrinkToFit="1"/>
    </xf>
    <xf numFmtId="14" fontId="25" fillId="19" borderId="59" xfId="2" applyNumberFormat="1" applyFont="1" applyFill="1" applyBorder="1" applyAlignment="1">
      <alignment horizontal="center" vertical="center" shrinkToFit="1"/>
    </xf>
    <xf numFmtId="14" fontId="82" fillId="19" borderId="59" xfId="2" applyNumberFormat="1" applyFont="1" applyFill="1" applyBorder="1" applyAlignment="1">
      <alignment horizontal="center" vertical="center" wrapText="1" shrinkToFit="1"/>
    </xf>
    <xf numFmtId="14" fontId="166" fillId="19" borderId="277" xfId="0" applyNumberFormat="1" applyFont="1" applyFill="1" applyBorder="1" applyAlignment="1">
      <alignment horizontal="center" vertical="center" wrapText="1"/>
    </xf>
    <xf numFmtId="14" fontId="166" fillId="19" borderId="278" xfId="0" applyNumberFormat="1" applyFont="1" applyFill="1" applyBorder="1" applyAlignment="1">
      <alignment horizontal="center" vertical="center" wrapText="1"/>
    </xf>
    <xf numFmtId="14" fontId="82" fillId="19" borderId="151" xfId="1" applyNumberFormat="1" applyFont="1" applyFill="1" applyBorder="1" applyAlignment="1" applyProtection="1">
      <alignment horizontal="center" vertical="center" shrinkToFit="1"/>
    </xf>
    <xf numFmtId="14" fontId="82" fillId="19" borderId="152" xfId="1" applyNumberFormat="1" applyFont="1" applyFill="1" applyBorder="1" applyAlignment="1" applyProtection="1">
      <alignment horizontal="center" vertical="center" shrinkToFit="1"/>
    </xf>
    <xf numFmtId="14" fontId="86" fillId="19" borderId="282" xfId="2" applyNumberFormat="1" applyFont="1" applyFill="1" applyBorder="1" applyAlignment="1">
      <alignment horizontal="center" vertical="center"/>
    </xf>
    <xf numFmtId="14" fontId="86" fillId="19" borderId="283" xfId="2" applyNumberFormat="1" applyFont="1" applyFill="1" applyBorder="1" applyAlignment="1">
      <alignment horizontal="center" vertical="center"/>
    </xf>
    <xf numFmtId="14" fontId="86" fillId="19" borderId="284" xfId="2" applyNumberFormat="1" applyFont="1" applyFill="1" applyBorder="1" applyAlignment="1">
      <alignment horizontal="center" vertical="center"/>
    </xf>
    <xf numFmtId="0" fontId="87" fillId="19" borderId="296" xfId="2" applyFont="1" applyFill="1" applyBorder="1" applyAlignment="1">
      <alignment horizontal="center" vertical="center"/>
    </xf>
    <xf numFmtId="0" fontId="87" fillId="19" borderId="185" xfId="2" applyFont="1" applyFill="1" applyBorder="1" applyAlignment="1">
      <alignment horizontal="center" vertical="center"/>
    </xf>
    <xf numFmtId="0" fontId="204" fillId="45" borderId="0" xfId="2" applyFont="1" applyFill="1" applyAlignment="1">
      <alignment horizontal="left" vertical="center" wrapText="1"/>
    </xf>
    <xf numFmtId="0" fontId="6" fillId="0" borderId="0" xfId="2" applyAlignment="1">
      <alignment horizontal="center" vertical="center" wrapText="1"/>
    </xf>
    <xf numFmtId="0" fontId="76" fillId="28" borderId="0" xfId="2" applyFont="1" applyFill="1" applyAlignment="1">
      <alignment horizontal="left" vertical="center" wrapText="1"/>
    </xf>
    <xf numFmtId="0" fontId="76" fillId="28" borderId="0" xfId="2" applyFont="1" applyFill="1" applyAlignment="1">
      <alignment horizontal="left" vertical="center"/>
    </xf>
    <xf numFmtId="0" fontId="1" fillId="14" borderId="130" xfId="2" applyFont="1" applyFill="1" applyBorder="1" applyAlignment="1">
      <alignment vertical="center" wrapText="1"/>
    </xf>
    <xf numFmtId="0" fontId="6" fillId="0" borderId="125" xfId="2" applyBorder="1" applyAlignment="1">
      <alignment vertical="center" wrapText="1"/>
    </xf>
    <xf numFmtId="0" fontId="6" fillId="22" borderId="127" xfId="2" applyFill="1" applyBorder="1" applyAlignment="1">
      <alignment horizontal="left" vertical="center" wrapText="1"/>
    </xf>
    <xf numFmtId="0" fontId="6" fillId="22" borderId="50" xfId="2" applyFill="1" applyBorder="1" applyAlignment="1">
      <alignment horizontal="left" vertical="center" wrapText="1"/>
    </xf>
    <xf numFmtId="0" fontId="6" fillId="22" borderId="61" xfId="2" applyFill="1" applyBorder="1" applyAlignment="1">
      <alignment horizontal="left" vertical="center" wrapText="1"/>
    </xf>
    <xf numFmtId="0" fontId="1" fillId="23" borderId="127" xfId="2" applyFont="1" applyFill="1" applyBorder="1" applyAlignment="1">
      <alignment horizontal="left" vertical="center" wrapText="1"/>
    </xf>
    <xf numFmtId="0" fontId="1" fillId="23" borderId="126" xfId="2" applyFont="1" applyFill="1" applyBorder="1" applyAlignment="1">
      <alignment horizontal="left" vertical="center" wrapText="1"/>
    </xf>
    <xf numFmtId="0" fontId="8" fillId="23" borderId="50" xfId="1" applyFill="1" applyBorder="1" applyAlignment="1" applyProtection="1">
      <alignment horizontal="left" vertical="center"/>
    </xf>
    <xf numFmtId="0" fontId="6" fillId="23" borderId="60" xfId="2" applyFill="1" applyBorder="1" applyAlignment="1">
      <alignment horizontal="left" vertical="center"/>
    </xf>
    <xf numFmtId="0" fontId="1" fillId="2" borderId="128" xfId="2" applyFont="1" applyFill="1" applyBorder="1" applyAlignment="1">
      <alignment horizontal="left" vertical="top" wrapText="1"/>
    </xf>
    <xf numFmtId="0" fontId="1" fillId="2" borderId="125" xfId="2" applyFont="1" applyFill="1" applyBorder="1" applyAlignment="1">
      <alignment horizontal="left" vertical="top" wrapText="1"/>
    </xf>
    <xf numFmtId="0" fontId="1" fillId="2" borderId="128" xfId="2" applyFont="1" applyFill="1" applyBorder="1" applyAlignment="1">
      <alignment horizontal="left" vertical="center" wrapText="1"/>
    </xf>
    <xf numFmtId="0" fontId="1" fillId="2" borderId="125" xfId="2" applyFont="1" applyFill="1" applyBorder="1" applyAlignment="1">
      <alignment horizontal="left" vertical="center" wrapText="1"/>
    </xf>
    <xf numFmtId="0" fontId="6" fillId="2" borderId="196" xfId="2" applyFill="1" applyBorder="1" applyAlignment="1">
      <alignment horizontal="center" vertical="top" wrapText="1"/>
    </xf>
    <xf numFmtId="0" fontId="6" fillId="2" borderId="62" xfId="2" applyFill="1" applyBorder="1" applyAlignment="1">
      <alignment horizontal="center" vertical="top" wrapText="1"/>
    </xf>
    <xf numFmtId="0" fontId="6" fillId="2" borderId="129" xfId="2" applyFill="1" applyBorder="1" applyAlignment="1">
      <alignment horizontal="center" vertical="center" wrapText="1"/>
    </xf>
    <xf numFmtId="0" fontId="6" fillId="2" borderId="271" xfId="2" applyFill="1" applyBorder="1" applyAlignment="1">
      <alignment horizontal="center" vertical="center" wrapText="1"/>
    </xf>
    <xf numFmtId="0" fontId="66" fillId="21" borderId="305" xfId="0" applyFont="1" applyFill="1" applyBorder="1" applyAlignment="1">
      <alignment horizontal="left" vertical="center" wrapText="1"/>
    </xf>
    <xf numFmtId="0" fontId="6" fillId="21" borderId="316" xfId="1" applyFont="1" applyFill="1" applyBorder="1" applyAlignment="1" applyProtection="1">
      <alignment horizontal="left" vertical="top" wrapText="1"/>
    </xf>
    <xf numFmtId="0" fontId="6" fillId="21" borderId="317" xfId="1" applyFont="1" applyFill="1" applyBorder="1" applyAlignment="1" applyProtection="1">
      <alignment horizontal="left" vertical="top" wrapText="1"/>
    </xf>
    <xf numFmtId="0" fontId="6" fillId="21" borderId="61" xfId="1" applyFont="1" applyFill="1" applyBorder="1" applyAlignment="1" applyProtection="1">
      <alignment horizontal="left" vertical="top" wrapText="1"/>
    </xf>
    <xf numFmtId="0" fontId="6" fillId="21" borderId="62" xfId="1" applyFont="1" applyFill="1" applyBorder="1" applyAlignment="1" applyProtection="1">
      <alignment horizontal="left" vertical="top" wrapText="1"/>
    </xf>
    <xf numFmtId="0" fontId="76" fillId="5" borderId="239" xfId="2" applyFont="1" applyFill="1" applyBorder="1" applyAlignment="1">
      <alignment horizontal="center" vertical="center"/>
    </xf>
    <xf numFmtId="0" fontId="76" fillId="5" borderId="240" xfId="2" applyFont="1" applyFill="1" applyBorder="1" applyAlignment="1">
      <alignment horizontal="center" vertical="center"/>
    </xf>
    <xf numFmtId="0" fontId="76" fillId="5" borderId="241" xfId="2" applyFont="1" applyFill="1" applyBorder="1" applyAlignment="1">
      <alignment horizontal="center" vertical="center"/>
    </xf>
    <xf numFmtId="0" fontId="137" fillId="17" borderId="242" xfId="2" applyFont="1" applyFill="1" applyBorder="1" applyAlignment="1">
      <alignment horizontal="center" vertical="center" shrinkToFit="1"/>
    </xf>
    <xf numFmtId="0" fontId="137" fillId="17" borderId="225" xfId="2" applyFont="1" applyFill="1" applyBorder="1" applyAlignment="1">
      <alignment horizontal="center" vertical="center" shrinkToFit="1"/>
    </xf>
    <xf numFmtId="0" fontId="136" fillId="17" borderId="244" xfId="2" applyFont="1" applyFill="1" applyBorder="1" applyAlignment="1">
      <alignment horizontal="center" vertical="center" wrapText="1"/>
    </xf>
    <xf numFmtId="0" fontId="136" fillId="17" borderId="245" xfId="2" applyFont="1" applyFill="1" applyBorder="1" applyAlignment="1">
      <alignment horizontal="center" vertical="center" wrapText="1"/>
    </xf>
    <xf numFmtId="0" fontId="136" fillId="17" borderId="246" xfId="2" applyFont="1" applyFill="1" applyBorder="1" applyAlignment="1">
      <alignment horizontal="center" vertical="center" wrapText="1"/>
    </xf>
    <xf numFmtId="0" fontId="6" fillId="5" borderId="215" xfId="2" applyFill="1" applyBorder="1">
      <alignment vertical="center"/>
    </xf>
    <xf numFmtId="0" fontId="6" fillId="5" borderId="216" xfId="2" applyFill="1" applyBorder="1">
      <alignment vertical="center"/>
    </xf>
    <xf numFmtId="0" fontId="6" fillId="5" borderId="217" xfId="2" applyFill="1" applyBorder="1">
      <alignment vertical="center"/>
    </xf>
    <xf numFmtId="0" fontId="19" fillId="5" borderId="218" xfId="2" applyFont="1" applyFill="1" applyBorder="1" applyAlignment="1">
      <alignment horizontal="center" vertical="top" wrapText="1"/>
    </xf>
    <xf numFmtId="0" fontId="19" fillId="5" borderId="219" xfId="2" applyFont="1" applyFill="1" applyBorder="1" applyAlignment="1">
      <alignment horizontal="center" vertical="top" wrapText="1"/>
    </xf>
    <xf numFmtId="0" fontId="19" fillId="5" borderId="220" xfId="2" applyFont="1" applyFill="1" applyBorder="1" applyAlignment="1">
      <alignment horizontal="center" vertical="top" wrapText="1"/>
    </xf>
    <xf numFmtId="0" fontId="19" fillId="5" borderId="221" xfId="2" applyFont="1" applyFill="1" applyBorder="1" applyAlignment="1">
      <alignment horizontal="center" vertical="top" wrapText="1"/>
    </xf>
    <xf numFmtId="0" fontId="19" fillId="5" borderId="222" xfId="2" applyFont="1" applyFill="1" applyBorder="1" applyAlignment="1">
      <alignment horizontal="center" vertical="top" wrapText="1"/>
    </xf>
    <xf numFmtId="0" fontId="148" fillId="5" borderId="3" xfId="2" applyFont="1" applyFill="1" applyBorder="1" applyAlignment="1">
      <alignment vertical="top" wrapText="1"/>
    </xf>
    <xf numFmtId="0" fontId="6" fillId="5" borderId="0" xfId="2" applyFill="1" applyAlignment="1">
      <alignment vertical="top" wrapText="1"/>
    </xf>
    <xf numFmtId="0" fontId="6" fillId="5" borderId="4" xfId="2" applyFill="1" applyBorder="1" applyAlignment="1">
      <alignment vertical="top" wrapText="1"/>
    </xf>
    <xf numFmtId="0" fontId="88" fillId="5" borderId="3" xfId="2" applyFont="1" applyFill="1" applyBorder="1" applyAlignment="1">
      <alignment vertical="top" wrapText="1"/>
    </xf>
    <xf numFmtId="0" fontId="20" fillId="5" borderId="0" xfId="2" applyFont="1" applyFill="1" applyAlignment="1">
      <alignment vertical="top" wrapText="1"/>
    </xf>
    <xf numFmtId="0" fontId="20" fillId="5" borderId="4" xfId="2" applyFont="1" applyFill="1" applyBorder="1" applyAlignment="1">
      <alignment vertical="top" wrapText="1"/>
    </xf>
    <xf numFmtId="0" fontId="66" fillId="21" borderId="156" xfId="0" applyFont="1" applyFill="1" applyBorder="1" applyAlignment="1">
      <alignment horizontal="center" vertical="center"/>
    </xf>
    <xf numFmtId="0" fontId="66" fillId="21" borderId="63" xfId="0" applyFont="1" applyFill="1" applyBorder="1" applyAlignment="1">
      <alignment horizontal="center" vertical="center"/>
    </xf>
    <xf numFmtId="0" fontId="66" fillId="24" borderId="156" xfId="0" applyFont="1" applyFill="1" applyBorder="1" applyAlignment="1">
      <alignment horizontal="center" vertical="center"/>
    </xf>
    <xf numFmtId="0" fontId="66" fillId="24" borderId="63" xfId="0" applyFont="1" applyFill="1" applyBorder="1" applyAlignment="1">
      <alignment horizontal="center" vertical="center"/>
    </xf>
    <xf numFmtId="0" fontId="66" fillId="24" borderId="64" xfId="0" applyFont="1" applyFill="1" applyBorder="1" applyAlignment="1">
      <alignment horizontal="center" vertical="center"/>
    </xf>
    <xf numFmtId="0" fontId="66" fillId="33" borderId="157" xfId="0" applyFont="1" applyFill="1" applyBorder="1" applyAlignment="1">
      <alignment horizontal="center" vertical="center"/>
    </xf>
    <xf numFmtId="0" fontId="66" fillId="33" borderId="158" xfId="0" applyFont="1" applyFill="1" applyBorder="1" applyAlignment="1">
      <alignment horizontal="center" vertical="center"/>
    </xf>
    <xf numFmtId="0" fontId="66" fillId="21" borderId="157" xfId="0" applyFont="1" applyFill="1" applyBorder="1" applyAlignment="1">
      <alignment horizontal="center" vertical="center"/>
    </xf>
    <xf numFmtId="0" fontId="66" fillId="21" borderId="159" xfId="0" applyFont="1" applyFill="1" applyBorder="1" applyAlignment="1">
      <alignment horizontal="center" vertical="center"/>
    </xf>
    <xf numFmtId="0" fontId="66" fillId="21" borderId="160" xfId="0" applyFont="1" applyFill="1" applyBorder="1" applyAlignment="1">
      <alignment horizontal="center" vertical="center"/>
    </xf>
    <xf numFmtId="0" fontId="66" fillId="24" borderId="157" xfId="0" applyFont="1" applyFill="1" applyBorder="1" applyAlignment="1">
      <alignment horizontal="center" vertical="center"/>
    </xf>
    <xf numFmtId="0" fontId="66" fillId="24" borderId="159" xfId="0" applyFont="1" applyFill="1" applyBorder="1" applyAlignment="1">
      <alignment horizontal="center" vertical="center"/>
    </xf>
    <xf numFmtId="0" fontId="66" fillId="24" borderId="158" xfId="0" applyFont="1" applyFill="1" applyBorder="1" applyAlignment="1">
      <alignment horizontal="center" vertical="center"/>
    </xf>
    <xf numFmtId="0" fontId="23" fillId="17" borderId="0" xfId="19" applyFont="1" applyFill="1" applyAlignment="1">
      <alignment vertical="center" wrapText="1"/>
    </xf>
    <xf numFmtId="0" fontId="153" fillId="40" borderId="136" xfId="2" applyFont="1" applyFill="1" applyBorder="1" applyAlignment="1">
      <alignment horizontal="center" vertical="center" shrinkToFit="1"/>
    </xf>
    <xf numFmtId="0" fontId="153" fillId="40" borderId="137" xfId="2" applyFont="1" applyFill="1" applyBorder="1" applyAlignment="1">
      <alignment horizontal="center" vertical="center" shrinkToFit="1"/>
    </xf>
    <xf numFmtId="0" fontId="153" fillId="40" borderId="138" xfId="2" applyFont="1" applyFill="1" applyBorder="1" applyAlignment="1">
      <alignment horizontal="center" vertical="center" shrinkToFit="1"/>
    </xf>
    <xf numFmtId="0" fontId="107" fillId="35" borderId="208" xfId="2" applyFont="1" applyFill="1" applyBorder="1" applyAlignment="1">
      <alignment horizontal="center" vertical="center" wrapText="1" shrinkToFit="1"/>
    </xf>
    <xf numFmtId="0" fontId="28" fillId="35" borderId="209" xfId="2" applyFont="1" applyFill="1" applyBorder="1" applyAlignment="1">
      <alignment horizontal="center" vertical="center" shrinkToFit="1"/>
    </xf>
    <xf numFmtId="0" fontId="28" fillId="35" borderId="210" xfId="2" applyFont="1" applyFill="1" applyBorder="1" applyAlignment="1">
      <alignment horizontal="center" vertical="center" shrinkToFit="1"/>
    </xf>
    <xf numFmtId="0" fontId="144" fillId="17" borderId="211" xfId="1" applyFont="1" applyFill="1" applyBorder="1" applyAlignment="1" applyProtection="1">
      <alignment horizontal="left" vertical="top" wrapText="1"/>
    </xf>
    <xf numFmtId="0" fontId="144" fillId="17" borderId="207" xfId="1" applyFont="1" applyFill="1" applyBorder="1" applyAlignment="1" applyProtection="1">
      <alignment horizontal="left" vertical="top" wrapText="1"/>
    </xf>
    <xf numFmtId="0" fontId="144" fillId="17" borderId="212" xfId="1" applyFont="1" applyFill="1" applyBorder="1" applyAlignment="1" applyProtection="1">
      <alignment horizontal="left" vertical="top" wrapText="1"/>
    </xf>
    <xf numFmtId="0" fontId="8" fillId="17" borderId="270" xfId="1" applyFill="1" applyBorder="1" applyAlignment="1" applyProtection="1">
      <alignment horizontal="left" vertical="center" wrapText="1"/>
    </xf>
    <xf numFmtId="0" fontId="113" fillId="17" borderId="270" xfId="1" applyFont="1" applyFill="1" applyBorder="1" applyAlignment="1" applyProtection="1">
      <alignment horizontal="left" vertical="center" wrapText="1"/>
    </xf>
    <xf numFmtId="0" fontId="6" fillId="0" borderId="63" xfId="2" applyBorder="1" applyAlignment="1">
      <alignment horizontal="center" vertical="center"/>
    </xf>
    <xf numFmtId="0" fontId="144" fillId="17" borderId="35" xfId="1" applyFont="1" applyFill="1" applyBorder="1" applyAlignment="1" applyProtection="1">
      <alignment horizontal="left" vertical="top" wrapText="1"/>
    </xf>
    <xf numFmtId="0" fontId="107" fillId="35" borderId="208" xfId="2" quotePrefix="1" applyFont="1" applyFill="1" applyBorder="1" applyAlignment="1">
      <alignment horizontal="center" vertical="center" wrapText="1" shrinkToFit="1"/>
    </xf>
    <xf numFmtId="0" fontId="8" fillId="17" borderId="245" xfId="1" applyFill="1" applyBorder="1" applyAlignment="1" applyProtection="1">
      <alignment horizontal="left" vertical="center" wrapText="1"/>
    </xf>
    <xf numFmtId="0" fontId="113" fillId="17" borderId="245" xfId="1" applyFont="1" applyFill="1" applyBorder="1" applyAlignment="1" applyProtection="1">
      <alignment horizontal="left" vertical="center" wrapText="1"/>
    </xf>
    <xf numFmtId="0" fontId="8" fillId="17" borderId="213" xfId="1" applyFill="1" applyBorder="1" applyAlignment="1" applyProtection="1">
      <alignment horizontal="left" vertical="center" wrapText="1"/>
    </xf>
    <xf numFmtId="0" fontId="8" fillId="17" borderId="135" xfId="1" applyFill="1" applyBorder="1" applyAlignment="1" applyProtection="1">
      <alignment horizontal="left" vertical="center" wrapText="1"/>
    </xf>
    <xf numFmtId="0" fontId="8" fillId="17" borderId="214" xfId="1" applyFill="1" applyBorder="1" applyAlignment="1" applyProtection="1">
      <alignment horizontal="left" vertical="center" wrapText="1"/>
    </xf>
    <xf numFmtId="0" fontId="107" fillId="24" borderId="208" xfId="2" quotePrefix="1" applyFont="1" applyFill="1" applyBorder="1" applyAlignment="1">
      <alignment horizontal="center" vertical="center" wrapText="1" shrinkToFit="1"/>
    </xf>
    <xf numFmtId="0" fontId="28" fillId="24" borderId="209" xfId="2" applyFont="1" applyFill="1" applyBorder="1" applyAlignment="1">
      <alignment horizontal="center" vertical="center" shrinkToFit="1"/>
    </xf>
    <xf numFmtId="0" fontId="28" fillId="24" borderId="210" xfId="2" applyFont="1" applyFill="1" applyBorder="1" applyAlignment="1">
      <alignment horizontal="center" vertical="center" shrinkToFit="1"/>
    </xf>
    <xf numFmtId="0" fontId="8" fillId="17" borderId="213" xfId="1" applyFill="1" applyBorder="1" applyAlignment="1" applyProtection="1">
      <alignment horizontal="left" vertical="top" wrapText="1"/>
    </xf>
    <xf numFmtId="0" fontId="8" fillId="17" borderId="135" xfId="1" applyFill="1" applyBorder="1" applyAlignment="1" applyProtection="1">
      <alignment horizontal="left" vertical="top" wrapText="1"/>
    </xf>
    <xf numFmtId="0" fontId="8" fillId="17" borderId="214" xfId="1" applyFill="1" applyBorder="1" applyAlignment="1" applyProtection="1">
      <alignment horizontal="left" vertical="top" wrapText="1"/>
    </xf>
    <xf numFmtId="0" fontId="113" fillId="17" borderId="211" xfId="1" applyFont="1" applyFill="1" applyBorder="1" applyAlignment="1" applyProtection="1">
      <alignment horizontal="left" vertical="top" wrapText="1"/>
    </xf>
    <xf numFmtId="0" fontId="113" fillId="17" borderId="207" xfId="1" applyFont="1" applyFill="1" applyBorder="1" applyAlignment="1" applyProtection="1">
      <alignment horizontal="left" vertical="top" wrapText="1"/>
    </xf>
    <xf numFmtId="0" fontId="113" fillId="17" borderId="212" xfId="1" applyFont="1" applyFill="1" applyBorder="1" applyAlignment="1" applyProtection="1">
      <alignment horizontal="left" vertical="top" wrapText="1"/>
    </xf>
    <xf numFmtId="0" fontId="107" fillId="24" borderId="208" xfId="2" applyFont="1" applyFill="1" applyBorder="1" applyAlignment="1">
      <alignment horizontal="center" vertical="center" wrapText="1" shrinkToFit="1"/>
    </xf>
    <xf numFmtId="0" fontId="197" fillId="17" borderId="211" xfId="1" applyFont="1" applyFill="1" applyBorder="1" applyAlignment="1" applyProtection="1">
      <alignment horizontal="left" vertical="top" wrapText="1"/>
    </xf>
    <xf numFmtId="0" fontId="197" fillId="17" borderId="207" xfId="1" applyFont="1" applyFill="1" applyBorder="1" applyAlignment="1" applyProtection="1">
      <alignment horizontal="left" vertical="top" wrapText="1"/>
    </xf>
    <xf numFmtId="0" fontId="197" fillId="17" borderId="212" xfId="1" applyFont="1" applyFill="1" applyBorder="1" applyAlignment="1" applyProtection="1">
      <alignment horizontal="left" vertical="top" wrapText="1"/>
    </xf>
    <xf numFmtId="178" fontId="82" fillId="3" borderId="141" xfId="2" applyNumberFormat="1" applyFont="1" applyFill="1" applyBorder="1" applyAlignment="1">
      <alignment horizontal="center" vertical="center"/>
    </xf>
    <xf numFmtId="178" fontId="82" fillId="3" borderId="141" xfId="0" applyNumberFormat="1" applyFont="1" applyFill="1" applyBorder="1" applyAlignment="1">
      <alignment horizontal="center" vertical="center"/>
    </xf>
    <xf numFmtId="178" fontId="82" fillId="3" borderId="142" xfId="0" applyNumberFormat="1" applyFont="1" applyFill="1" applyBorder="1" applyAlignment="1">
      <alignment horizontal="center" vertical="center"/>
    </xf>
    <xf numFmtId="178" fontId="82" fillId="3" borderId="140" xfId="2" applyNumberFormat="1" applyFont="1" applyFill="1" applyBorder="1" applyAlignment="1">
      <alignment horizontal="center" vertical="center"/>
    </xf>
  </cellXfs>
  <cellStyles count="26">
    <cellStyle name="Hyperlink" xfId="25" xr:uid="{00000000-000B-0000-0000-000008000000}"/>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C8FCAE"/>
      <color rgb="FF95F963"/>
      <color rgb="FFFFA3C2"/>
      <color rgb="FF3399FF"/>
      <color rgb="FFFFF5D5"/>
      <color rgb="FFFFFFCC"/>
      <color rgb="FF379B4F"/>
      <color rgb="FFFFD6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06/relationships/rdRichValue" Target="richData/rdrichvalue.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23" Type="http://schemas.microsoft.com/office/2022/10/relationships/richValueRel" Target="richData/richValueRel.xml"/><Relationship Id="rId10" Type="http://schemas.openxmlformats.org/officeDocument/2006/relationships/worksheet" Target="worksheets/sheet10.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t>腸管出血性大腸菌</a:t>
            </a:r>
          </a:p>
        </c:rich>
      </c:tx>
      <c:layout>
        <c:manualLayout>
          <c:xMode val="edge"/>
          <c:yMode val="edge"/>
          <c:x val="0.36349963903190607"/>
          <c:y val="2.4798977492378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3822459675442242"/>
          <c:y val="2.5313967465744814E-2"/>
          <c:w val="0.77210613690956476"/>
          <c:h val="0.60984543598716823"/>
        </c:manualLayout>
      </c:layout>
      <c:lineChart>
        <c:grouping val="standard"/>
        <c:varyColors val="0"/>
        <c:ser>
          <c:idx val="9"/>
          <c:order val="0"/>
          <c:tx>
            <c:strRef>
              <c:f>'35　感染症統計'!$A$7</c:f>
              <c:strCache>
                <c:ptCount val="1"/>
                <c:pt idx="0">
                  <c:v>2025年</c:v>
                </c:pt>
              </c:strCache>
            </c:strRef>
          </c:tx>
          <c:spPr>
            <a:ln w="38100" cap="rnd">
              <a:solidFill>
                <a:srgbClr val="FF0000"/>
              </a:solidFill>
              <a:round/>
            </a:ln>
            <a:effectLst/>
          </c:spPr>
          <c:marker>
            <c:symbol val="circle"/>
            <c:size val="5"/>
            <c:spPr>
              <a:solidFill>
                <a:schemeClr val="accent4">
                  <a:lumMod val="60000"/>
                </a:schemeClr>
              </a:solidFill>
              <a:ln w="38100">
                <a:solidFill>
                  <a:srgbClr val="FF0000"/>
                </a:solidFill>
              </a:ln>
              <a:effectLst/>
            </c:spPr>
          </c:marker>
          <c:val>
            <c:numRef>
              <c:f>'35　感染症統計'!$B$7:$M$7</c:f>
              <c:numCache>
                <c:formatCode>General</c:formatCode>
                <c:ptCount val="12"/>
                <c:pt idx="0">
                  <c:v>142</c:v>
                </c:pt>
                <c:pt idx="1">
                  <c:v>95</c:v>
                </c:pt>
                <c:pt idx="2">
                  <c:v>86</c:v>
                </c:pt>
                <c:pt idx="3">
                  <c:v>111</c:v>
                </c:pt>
                <c:pt idx="4">
                  <c:v>217</c:v>
                </c:pt>
                <c:pt idx="5">
                  <c:v>304</c:v>
                </c:pt>
                <c:pt idx="6">
                  <c:v>805</c:v>
                </c:pt>
                <c:pt idx="7">
                  <c:v>669</c:v>
                </c:pt>
              </c:numCache>
            </c:numRef>
          </c:val>
          <c:smooth val="0"/>
          <c:extLst>
            <c:ext xmlns:c16="http://schemas.microsoft.com/office/drawing/2014/chart" uri="{C3380CC4-5D6E-409C-BE32-E72D297353CC}">
              <c16:uniqueId val="{00000000-258B-4D78-9FAF-C894CF0226E0}"/>
            </c:ext>
          </c:extLst>
        </c:ser>
        <c:ser>
          <c:idx val="6"/>
          <c:order val="1"/>
          <c:tx>
            <c:strRef>
              <c:f>'35　感染症統計'!$A$8</c:f>
              <c:strCache>
                <c:ptCount val="1"/>
                <c:pt idx="0">
                  <c:v>2024年</c:v>
                </c:pt>
              </c:strCache>
            </c:strRef>
          </c:tx>
          <c:spPr>
            <a:ln w="38100" cap="rnd">
              <a:solidFill>
                <a:srgbClr val="379B4F"/>
              </a:solidFill>
              <a:round/>
            </a:ln>
            <a:effectLst/>
          </c:spPr>
          <c:marker>
            <c:symbol val="circle"/>
            <c:size val="5"/>
            <c:spPr>
              <a:solidFill>
                <a:srgbClr val="FF0000"/>
              </a:solidFill>
              <a:ln w="38100">
                <a:solidFill>
                  <a:srgbClr val="379B4F"/>
                </a:solidFill>
              </a:ln>
              <a:effectLst/>
            </c:spPr>
          </c:marker>
          <c:val>
            <c:numRef>
              <c:f>'35　感染症統計'!$B$8:$M$8</c:f>
              <c:numCache>
                <c:formatCode>General</c:formatCode>
                <c:ptCount val="12"/>
                <c:pt idx="0">
                  <c:v>103</c:v>
                </c:pt>
                <c:pt idx="1">
                  <c:v>102</c:v>
                </c:pt>
                <c:pt idx="2">
                  <c:v>114</c:v>
                </c:pt>
                <c:pt idx="3">
                  <c:v>122</c:v>
                </c:pt>
                <c:pt idx="4">
                  <c:v>257</c:v>
                </c:pt>
                <c:pt idx="5">
                  <c:v>308</c:v>
                </c:pt>
                <c:pt idx="6">
                  <c:v>519</c:v>
                </c:pt>
                <c:pt idx="7">
                  <c:v>708</c:v>
                </c:pt>
                <c:pt idx="8">
                  <c:v>541</c:v>
                </c:pt>
                <c:pt idx="9">
                  <c:v>533</c:v>
                </c:pt>
                <c:pt idx="10">
                  <c:v>277</c:v>
                </c:pt>
                <c:pt idx="11">
                  <c:v>158</c:v>
                </c:pt>
              </c:numCache>
            </c:numRef>
          </c:val>
          <c:smooth val="0"/>
          <c:extLst>
            <c:ext xmlns:c16="http://schemas.microsoft.com/office/drawing/2014/chart" uri="{C3380CC4-5D6E-409C-BE32-E72D297353CC}">
              <c16:uniqueId val="{00000001-258B-4D78-9FAF-C894CF0226E0}"/>
            </c:ext>
          </c:extLst>
        </c:ser>
        <c:ser>
          <c:idx val="0"/>
          <c:order val="2"/>
          <c:tx>
            <c:strRef>
              <c:f>'35　感染症統計'!$A$9</c:f>
              <c:strCache>
                <c:ptCount val="1"/>
                <c:pt idx="0">
                  <c:v>2023年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'35　感染症統計'!$B$9:$M$9</c:f>
              <c:numCache>
                <c:formatCode>#,##0_ </c:formatCode>
                <c:ptCount val="12"/>
                <c:pt idx="0" formatCode="General">
                  <c:v>84</c:v>
                </c:pt>
                <c:pt idx="1">
                  <c:v>62</c:v>
                </c:pt>
                <c:pt idx="2">
                  <c:v>99</c:v>
                </c:pt>
                <c:pt idx="3">
                  <c:v>112</c:v>
                </c:pt>
                <c:pt idx="4" formatCode="General">
                  <c:v>224</c:v>
                </c:pt>
                <c:pt idx="5" formatCode="General">
                  <c:v>526</c:v>
                </c:pt>
                <c:pt idx="6" formatCode="General">
                  <c:v>521</c:v>
                </c:pt>
                <c:pt idx="7">
                  <c:v>768</c:v>
                </c:pt>
                <c:pt idx="8">
                  <c:v>454</c:v>
                </c:pt>
                <c:pt idx="9">
                  <c:v>390</c:v>
                </c:pt>
                <c:pt idx="10">
                  <c:v>416</c:v>
                </c:pt>
                <c:pt idx="11" formatCode="General">
                  <c:v>154</c:v>
                </c:pt>
              </c:numCache>
            </c:numRef>
          </c:val>
          <c:smooth val="0"/>
          <c:extLst>
            <c:ext xmlns:c16="http://schemas.microsoft.com/office/drawing/2014/chart" uri="{C3380CC4-5D6E-409C-BE32-E72D297353CC}">
              <c16:uniqueId val="{00000002-258B-4D78-9FAF-C894CF0226E0}"/>
            </c:ext>
          </c:extLst>
        </c:ser>
        <c:ser>
          <c:idx val="1"/>
          <c:order val="3"/>
          <c:tx>
            <c:strRef>
              <c:f>'35　感染症統計'!$A$10</c:f>
              <c:strCache>
                <c:ptCount val="1"/>
                <c:pt idx="0">
                  <c:v>2022年</c:v>
                </c:pt>
              </c:strCache>
            </c:strRef>
          </c:tx>
          <c:spPr>
            <a:ln w="28575" cap="rnd">
              <a:solidFill>
                <a:schemeClr val="accent2"/>
              </a:solidFill>
              <a:round/>
            </a:ln>
            <a:effectLst/>
          </c:spPr>
          <c:marker>
            <c:symbol val="none"/>
          </c:marker>
          <c:val>
            <c:numRef>
              <c:f>'35　感染症統計'!$B$10:$M$10</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3-258B-4D78-9FAF-C894CF0226E0}"/>
            </c:ext>
          </c:extLst>
        </c:ser>
        <c:ser>
          <c:idx val="2"/>
          <c:order val="4"/>
          <c:tx>
            <c:strRef>
              <c:f>'35　感染症統計'!$A$11</c:f>
              <c:strCache>
                <c:ptCount val="1"/>
                <c:pt idx="0">
                  <c:v>2021年</c:v>
                </c:pt>
              </c:strCache>
            </c:strRef>
          </c:tx>
          <c:spPr>
            <a:ln w="28575" cap="rnd">
              <a:solidFill>
                <a:schemeClr val="accent3"/>
              </a:solidFill>
              <a:round/>
            </a:ln>
            <a:effectLst/>
          </c:spPr>
          <c:marker>
            <c:symbol val="none"/>
          </c:marker>
          <c:val>
            <c:numRef>
              <c:f>'35　感染症統計'!$B$11:$M$11</c:f>
              <c:numCache>
                <c:formatCode>General</c:formatCode>
                <c:ptCount val="12"/>
                <c:pt idx="0">
                  <c:v>81</c:v>
                </c:pt>
                <c:pt idx="1">
                  <c:v>48</c:v>
                </c:pt>
                <c:pt idx="2">
                  <c:v>71</c:v>
                </c:pt>
                <c:pt idx="3">
                  <c:v>128</c:v>
                </c:pt>
                <c:pt idx="4">
                  <c:v>171</c:v>
                </c:pt>
                <c:pt idx="5">
                  <c:v>350</c:v>
                </c:pt>
                <c:pt idx="6">
                  <c:v>569</c:v>
                </c:pt>
                <c:pt idx="7">
                  <c:v>553</c:v>
                </c:pt>
                <c:pt idx="8">
                  <c:v>458</c:v>
                </c:pt>
                <c:pt idx="9">
                  <c:v>306</c:v>
                </c:pt>
                <c:pt idx="10">
                  <c:v>221</c:v>
                </c:pt>
                <c:pt idx="11">
                  <c:v>229</c:v>
                </c:pt>
              </c:numCache>
            </c:numRef>
          </c:val>
          <c:smooth val="0"/>
          <c:extLst>
            <c:ext xmlns:c16="http://schemas.microsoft.com/office/drawing/2014/chart" uri="{C3380CC4-5D6E-409C-BE32-E72D297353CC}">
              <c16:uniqueId val="{00000004-258B-4D78-9FAF-C894CF0226E0}"/>
            </c:ext>
          </c:extLst>
        </c:ser>
        <c:ser>
          <c:idx val="5"/>
          <c:order val="5"/>
          <c:tx>
            <c:strRef>
              <c:f>'35　感染症統計'!$A$12</c:f>
              <c:strCache>
                <c:ptCount val="1"/>
                <c:pt idx="0">
                  <c:v>2020年</c:v>
                </c:pt>
              </c:strCache>
            </c:strRef>
          </c:tx>
          <c:spPr>
            <a:ln w="28575" cap="rnd">
              <a:solidFill>
                <a:schemeClr val="accent6"/>
              </a:solidFill>
              <a:round/>
            </a:ln>
            <a:effectLst/>
          </c:spPr>
          <c:marker>
            <c:symbol val="none"/>
          </c:marker>
          <c:val>
            <c:numRef>
              <c:f>'35　感染症統計'!$B$12:$M$12</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5-258B-4D78-9FAF-C894CF0226E0}"/>
            </c:ext>
          </c:extLst>
        </c:ser>
        <c:dLbls>
          <c:showLegendKey val="0"/>
          <c:showVal val="0"/>
          <c:showCatName val="0"/>
          <c:showSerName val="0"/>
          <c:showPercent val="0"/>
          <c:showBubbleSize val="0"/>
        </c:dLbls>
        <c:marker val="1"/>
        <c:smooth val="0"/>
        <c:axId val="473875992"/>
        <c:axId val="473875208"/>
      </c:lineChart>
      <c:catAx>
        <c:axId val="47387599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538985472520936"/>
          <c:y val="1.0689411766239484E-2"/>
          <c:w val="0.1187992146550145"/>
          <c:h val="0.48126258319837928"/>
        </c:manualLayout>
      </c:layout>
      <c:overlay val="0"/>
      <c:spPr>
        <a:no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2747074113369755"/>
          <c:y val="5.692857851974642E-2"/>
          <c:w val="0.70100967673797776"/>
          <c:h val="0.62589415129079018"/>
        </c:manualLayout>
      </c:layout>
      <c:lineChart>
        <c:grouping val="standard"/>
        <c:varyColors val="0"/>
        <c:ser>
          <c:idx val="6"/>
          <c:order val="0"/>
          <c:tx>
            <c:strRef>
              <c:f>'35　感染症統計'!$P$7</c:f>
              <c:strCache>
                <c:ptCount val="1"/>
                <c:pt idx="0">
                  <c:v>2025年</c:v>
                </c:pt>
              </c:strCache>
            </c:strRef>
          </c:tx>
          <c:spPr>
            <a:ln w="38100" cap="rnd">
              <a:solidFill>
                <a:srgbClr val="FF0000"/>
              </a:solidFill>
              <a:round/>
            </a:ln>
            <a:effectLst/>
          </c:spPr>
          <c:marker>
            <c:symbol val="none"/>
          </c:marker>
          <c:val>
            <c:numRef>
              <c:f>'35　感染症統計'!$Q$7:$AB$7</c:f>
              <c:numCache>
                <c:formatCode>#,##0_ </c:formatCode>
                <c:ptCount val="12"/>
                <c:pt idx="0">
                  <c:v>2</c:v>
                </c:pt>
                <c:pt idx="1">
                  <c:v>4</c:v>
                </c:pt>
                <c:pt idx="2">
                  <c:v>6</c:v>
                </c:pt>
                <c:pt idx="3">
                  <c:v>4</c:v>
                </c:pt>
                <c:pt idx="4">
                  <c:v>8</c:v>
                </c:pt>
                <c:pt idx="5">
                  <c:v>0</c:v>
                </c:pt>
                <c:pt idx="6">
                  <c:v>5</c:v>
                </c:pt>
                <c:pt idx="7">
                  <c:v>7</c:v>
                </c:pt>
              </c:numCache>
            </c:numRef>
          </c:val>
          <c:smooth val="0"/>
          <c:extLst>
            <c:ext xmlns:c16="http://schemas.microsoft.com/office/drawing/2014/chart" uri="{C3380CC4-5D6E-409C-BE32-E72D297353CC}">
              <c16:uniqueId val="{00000000-1B18-4E7B-939D-82A450FC20BD}"/>
            </c:ext>
          </c:extLst>
        </c:ser>
        <c:ser>
          <c:idx val="0"/>
          <c:order val="1"/>
          <c:tx>
            <c:strRef>
              <c:f>'35　感染症統計'!$P$8</c:f>
              <c:strCache>
                <c:ptCount val="1"/>
                <c:pt idx="0">
                  <c:v>2024年</c:v>
                </c:pt>
              </c:strCache>
            </c:strRef>
          </c:tx>
          <c:spPr>
            <a:ln w="19050" cap="rnd">
              <a:solidFill>
                <a:srgbClr val="00B050"/>
              </a:solidFill>
              <a:round/>
            </a:ln>
            <a:effectLst/>
          </c:spPr>
          <c:marker>
            <c:symbol val="none"/>
          </c:marker>
          <c:val>
            <c:numRef>
              <c:f>'35　感染症統計'!$Q$8:$AB$8</c:f>
              <c:numCache>
                <c:formatCode>General</c:formatCode>
                <c:ptCount val="12"/>
                <c:pt idx="0" formatCode="#,##0_ ">
                  <c:v>4</c:v>
                </c:pt>
                <c:pt idx="1">
                  <c:v>4</c:v>
                </c:pt>
                <c:pt idx="2">
                  <c:v>4</c:v>
                </c:pt>
                <c:pt idx="3">
                  <c:v>8</c:v>
                </c:pt>
                <c:pt idx="4">
                  <c:v>1</c:v>
                </c:pt>
                <c:pt idx="5">
                  <c:v>2</c:v>
                </c:pt>
                <c:pt idx="6">
                  <c:v>6</c:v>
                </c:pt>
                <c:pt idx="7">
                  <c:v>21</c:v>
                </c:pt>
                <c:pt idx="8">
                  <c:v>12</c:v>
                </c:pt>
                <c:pt idx="9">
                  <c:v>8</c:v>
                </c:pt>
                <c:pt idx="10">
                  <c:v>0</c:v>
                </c:pt>
                <c:pt idx="11">
                  <c:v>4</c:v>
                </c:pt>
              </c:numCache>
            </c:numRef>
          </c:val>
          <c:smooth val="0"/>
          <c:extLst>
            <c:ext xmlns:c16="http://schemas.microsoft.com/office/drawing/2014/chart" uri="{C3380CC4-5D6E-409C-BE32-E72D297353CC}">
              <c16:uniqueId val="{00000001-1B18-4E7B-939D-82A450FC20BD}"/>
            </c:ext>
          </c:extLst>
        </c:ser>
        <c:ser>
          <c:idx val="1"/>
          <c:order val="2"/>
          <c:tx>
            <c:strRef>
              <c:f>'35　感染症統計'!$P$9</c:f>
              <c:strCache>
                <c:ptCount val="1"/>
                <c:pt idx="0">
                  <c:v>2023年</c:v>
                </c:pt>
              </c:strCache>
            </c:strRef>
          </c:tx>
          <c:spPr>
            <a:ln w="28575" cap="rnd">
              <a:solidFill>
                <a:schemeClr val="accent2"/>
              </a:solidFill>
              <a:round/>
            </a:ln>
            <a:effectLst/>
          </c:spPr>
          <c:marker>
            <c:symbol val="none"/>
          </c:marker>
          <c:val>
            <c:numRef>
              <c:f>'35　感染症統計'!$Q$9:$AB$9</c:f>
              <c:numCache>
                <c:formatCode>#,##0_ </c:formatCode>
                <c:ptCount val="12"/>
                <c:pt idx="0" formatCode="General">
                  <c:v>1</c:v>
                </c:pt>
                <c:pt idx="1">
                  <c:v>1</c:v>
                </c:pt>
                <c:pt idx="2">
                  <c:v>4</c:v>
                </c:pt>
                <c:pt idx="3">
                  <c:v>2</c:v>
                </c:pt>
                <c:pt idx="4">
                  <c:v>2</c:v>
                </c:pt>
                <c:pt idx="5">
                  <c:v>7</c:v>
                </c:pt>
                <c:pt idx="6">
                  <c:v>7</c:v>
                </c:pt>
                <c:pt idx="7">
                  <c:v>3</c:v>
                </c:pt>
                <c:pt idx="8">
                  <c:v>1</c:v>
                </c:pt>
                <c:pt idx="9">
                  <c:v>7</c:v>
                </c:pt>
                <c:pt idx="10">
                  <c:v>7</c:v>
                </c:pt>
                <c:pt idx="11" formatCode="General">
                  <c:v>5</c:v>
                </c:pt>
              </c:numCache>
            </c:numRef>
          </c:val>
          <c:smooth val="0"/>
          <c:extLst>
            <c:ext xmlns:c16="http://schemas.microsoft.com/office/drawing/2014/chart" uri="{C3380CC4-5D6E-409C-BE32-E72D297353CC}">
              <c16:uniqueId val="{00000002-1B18-4E7B-939D-82A450FC20BD}"/>
            </c:ext>
          </c:extLst>
        </c:ser>
        <c:ser>
          <c:idx val="2"/>
          <c:order val="3"/>
          <c:tx>
            <c:strRef>
              <c:f>'35　感染症統計'!$P$10</c:f>
              <c:strCache>
                <c:ptCount val="1"/>
                <c:pt idx="0">
                  <c:v>2022年</c:v>
                </c:pt>
              </c:strCache>
            </c:strRef>
          </c:tx>
          <c:spPr>
            <a:ln w="28575" cap="rnd">
              <a:solidFill>
                <a:schemeClr val="accent3"/>
              </a:solidFill>
              <a:round/>
            </a:ln>
            <a:effectLst/>
          </c:spPr>
          <c:marker>
            <c:symbol val="none"/>
          </c:marker>
          <c:val>
            <c:numRef>
              <c:f>'35　感染症統計'!$Q$10:$AB$10</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3-1B18-4E7B-939D-82A450FC20BD}"/>
            </c:ext>
          </c:extLst>
        </c:ser>
        <c:ser>
          <c:idx val="3"/>
          <c:order val="4"/>
          <c:tx>
            <c:strRef>
              <c:f>'35　感染症統計'!$P$11</c:f>
              <c:strCache>
                <c:ptCount val="1"/>
                <c:pt idx="0">
                  <c:v>2021年</c:v>
                </c:pt>
              </c:strCache>
            </c:strRef>
          </c:tx>
          <c:spPr>
            <a:ln w="28575" cap="rnd">
              <a:solidFill>
                <a:schemeClr val="accent4"/>
              </a:solidFill>
              <a:round/>
            </a:ln>
            <a:effectLst/>
          </c:spPr>
          <c:marker>
            <c:symbol val="none"/>
          </c:marker>
          <c:val>
            <c:numRef>
              <c:f>'35　感染症統計'!$Q$11:$AB$11</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4-1B18-4E7B-939D-82A450FC20BD}"/>
            </c:ext>
          </c:extLst>
        </c:ser>
        <c:ser>
          <c:idx val="5"/>
          <c:order val="5"/>
          <c:tx>
            <c:strRef>
              <c:f>'35　感染症統計'!$P$12</c:f>
              <c:strCache>
                <c:ptCount val="1"/>
                <c:pt idx="0">
                  <c:v>2020年</c:v>
                </c:pt>
              </c:strCache>
            </c:strRef>
          </c:tx>
          <c:spPr>
            <a:ln w="28575" cap="rnd">
              <a:solidFill>
                <a:schemeClr val="accent6"/>
              </a:solidFill>
              <a:round/>
            </a:ln>
            <a:effectLst/>
          </c:spPr>
          <c:marker>
            <c:symbol val="none"/>
          </c:marker>
          <c:val>
            <c:numRef>
              <c:f>'35　感染症統計'!$Q$12:$AB$12</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5-1B18-4E7B-939D-82A450FC20BD}"/>
            </c:ext>
          </c:extLst>
        </c:ser>
        <c:dLbls>
          <c:showLegendKey val="0"/>
          <c:showVal val="0"/>
          <c:showCatName val="0"/>
          <c:showSerName val="0"/>
          <c:showPercent val="0"/>
          <c:showBubbleSize val="0"/>
        </c:dLbls>
        <c:smooth val="0"/>
        <c:axId val="473874032"/>
        <c:axId val="473874424"/>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4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ja-JP"/>
          </a:p>
        </c:txPr>
      </c:dTable>
      <c:spPr>
        <a:noFill/>
        <a:ln>
          <a:noFill/>
        </a:ln>
        <a:effectLst/>
      </c:spPr>
    </c:plotArea>
    <c:legend>
      <c:legendPos val="b"/>
      <c:layout>
        <c:manualLayout>
          <c:xMode val="edge"/>
          <c:yMode val="edge"/>
          <c:x val="0.87850136558176928"/>
          <c:y val="8.9866993536922485E-2"/>
          <c:w val="0.12149863441823069"/>
          <c:h val="0.51339236753271933"/>
        </c:manualLayout>
      </c:layout>
      <c:overlay val="0"/>
      <c:spPr>
        <a:noFill/>
        <a:ln>
          <a:solidFill>
            <a:schemeClr val="accent3">
              <a:lumMod val="50000"/>
            </a:schemeClr>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gif"/><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5" Type="http://schemas.openxmlformats.org/officeDocument/2006/relationships/image" Target="../media/image12.png"/><Relationship Id="rId4" Type="http://schemas.openxmlformats.org/officeDocument/2006/relationships/hyperlink" Target="http://www.google.com/imgres?imgurl=http://t.pimg.jp/002/314/501/1/2314501.jpg&amp;imgrefurl=http://pixta.jp/illustration/2314501&amp;h=450&amp;w=403&amp;tbnid=g8e9hKY8WtvDpM:&amp;zoom=1&amp;docid=iPZhJz2EOLrt7M&amp;hl=ja&amp;ei=SXboU7D5FIq78gWok4HoAw&amp;tbm=isch&amp;ved=0CB0QMygCMAI&amp;iact=rc&amp;uact=3&amp;dur=191&amp;page=1&amp;start=0&amp;ndsp=15"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28575</xdr:colOff>
      <xdr:row>29</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37</xdr:row>
      <xdr:rowOff>0</xdr:rowOff>
    </xdr:from>
    <xdr:to>
      <xdr:col>10</xdr:col>
      <xdr:colOff>50165</xdr:colOff>
      <xdr:row>37</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10</xdr:col>
      <xdr:colOff>50165</xdr:colOff>
      <xdr:row>37</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211979</xdr:colOff>
      <xdr:row>51</xdr:row>
      <xdr:rowOff>23812</xdr:rowOff>
    </xdr:to>
    <xdr:pic>
      <xdr:nvPicPr>
        <xdr:cNvPr id="3" name="図 2">
          <a:extLst>
            <a:ext uri="{FF2B5EF4-FFF2-40B4-BE49-F238E27FC236}">
              <a16:creationId xmlns:a16="http://schemas.microsoft.com/office/drawing/2014/main" id="{944DCE41-C3BD-92E1-9D0E-3DB3F727D381}"/>
            </a:ext>
          </a:extLst>
        </xdr:cNvPr>
        <xdr:cNvPicPr>
          <a:picLocks noChangeAspect="1"/>
        </xdr:cNvPicPr>
      </xdr:nvPicPr>
      <xdr:blipFill>
        <a:blip xmlns:r="http://schemas.openxmlformats.org/officeDocument/2006/relationships" r:embed="rId1"/>
        <a:stretch>
          <a:fillRect/>
        </a:stretch>
      </xdr:blipFill>
      <xdr:spPr>
        <a:xfrm>
          <a:off x="0" y="0"/>
          <a:ext cx="6030167" cy="9231312"/>
        </a:xfrm>
        <a:prstGeom prst="rect">
          <a:avLst/>
        </a:prstGeom>
      </xdr:spPr>
    </xdr:pic>
    <xdr:clientData/>
  </xdr:twoCellAnchor>
  <xdr:twoCellAnchor editAs="oneCell">
    <xdr:from>
      <xdr:col>11</xdr:col>
      <xdr:colOff>182549</xdr:colOff>
      <xdr:row>0</xdr:row>
      <xdr:rowOff>7936</xdr:rowOff>
    </xdr:from>
    <xdr:to>
      <xdr:col>23</xdr:col>
      <xdr:colOff>15875</xdr:colOff>
      <xdr:row>7</xdr:row>
      <xdr:rowOff>95251</xdr:rowOff>
    </xdr:to>
    <xdr:pic>
      <xdr:nvPicPr>
        <xdr:cNvPr id="4" name="図 3">
          <a:extLst>
            <a:ext uri="{FF2B5EF4-FFF2-40B4-BE49-F238E27FC236}">
              <a16:creationId xmlns:a16="http://schemas.microsoft.com/office/drawing/2014/main" id="{1C7AD86B-A44A-37A8-62BC-FED8F3808277}"/>
            </a:ext>
          </a:extLst>
        </xdr:cNvPr>
        <xdr:cNvPicPr>
          <a:picLocks noChangeAspect="1"/>
        </xdr:cNvPicPr>
      </xdr:nvPicPr>
      <xdr:blipFill>
        <a:blip xmlns:r="http://schemas.openxmlformats.org/officeDocument/2006/relationships" r:embed="rId2"/>
        <a:stretch>
          <a:fillRect/>
        </a:stretch>
      </xdr:blipFill>
      <xdr:spPr>
        <a:xfrm>
          <a:off x="6000737" y="7936"/>
          <a:ext cx="5802326" cy="2166940"/>
        </a:xfrm>
        <a:prstGeom prst="rect">
          <a:avLst/>
        </a:prstGeom>
      </xdr:spPr>
    </xdr:pic>
    <xdr:clientData/>
  </xdr:twoCellAnchor>
  <xdr:twoCellAnchor>
    <xdr:from>
      <xdr:col>11</xdr:col>
      <xdr:colOff>198432</xdr:colOff>
      <xdr:row>6</xdr:row>
      <xdr:rowOff>222249</xdr:rowOff>
    </xdr:from>
    <xdr:to>
      <xdr:col>22</xdr:col>
      <xdr:colOff>357186</xdr:colOff>
      <xdr:row>43</xdr:row>
      <xdr:rowOff>39687</xdr:rowOff>
    </xdr:to>
    <xdr:grpSp>
      <xdr:nvGrpSpPr>
        <xdr:cNvPr id="11" name="グループ化 10">
          <a:extLst>
            <a:ext uri="{FF2B5EF4-FFF2-40B4-BE49-F238E27FC236}">
              <a16:creationId xmlns:a16="http://schemas.microsoft.com/office/drawing/2014/main" id="{7429E7AD-E828-F29E-ACC7-4C4110F3A568}"/>
            </a:ext>
          </a:extLst>
        </xdr:cNvPr>
        <xdr:cNvGrpSpPr/>
      </xdr:nvGrpSpPr>
      <xdr:grpSpPr>
        <a:xfrm>
          <a:off x="6016620" y="2079624"/>
          <a:ext cx="5746754" cy="5945188"/>
          <a:chOff x="6016621" y="2079625"/>
          <a:chExt cx="4570699" cy="5030976"/>
        </a:xfrm>
      </xdr:grpSpPr>
      <xdr:pic>
        <xdr:nvPicPr>
          <xdr:cNvPr id="6" name="図 5">
            <a:extLst>
              <a:ext uri="{FF2B5EF4-FFF2-40B4-BE49-F238E27FC236}">
                <a16:creationId xmlns:a16="http://schemas.microsoft.com/office/drawing/2014/main" id="{6071506A-CB3F-1709-8F3D-4A32022B5410}"/>
              </a:ext>
            </a:extLst>
          </xdr:cNvPr>
          <xdr:cNvPicPr>
            <a:picLocks noChangeAspect="1"/>
          </xdr:cNvPicPr>
        </xdr:nvPicPr>
        <xdr:blipFill>
          <a:blip xmlns:r="http://schemas.openxmlformats.org/officeDocument/2006/relationships" r:embed="rId3"/>
          <a:stretch>
            <a:fillRect/>
          </a:stretch>
        </xdr:blipFill>
        <xdr:spPr>
          <a:xfrm>
            <a:off x="6024562" y="2079625"/>
            <a:ext cx="2267266" cy="3658111"/>
          </a:xfrm>
          <a:prstGeom prst="rect">
            <a:avLst/>
          </a:prstGeom>
        </xdr:spPr>
      </xdr:pic>
      <xdr:pic>
        <xdr:nvPicPr>
          <xdr:cNvPr id="7" name="図 6">
            <a:extLst>
              <a:ext uri="{FF2B5EF4-FFF2-40B4-BE49-F238E27FC236}">
                <a16:creationId xmlns:a16="http://schemas.microsoft.com/office/drawing/2014/main" id="{99531546-D0A9-E770-7B17-E29C4BED664B}"/>
              </a:ext>
            </a:extLst>
          </xdr:cNvPr>
          <xdr:cNvPicPr>
            <a:picLocks noChangeAspect="1"/>
          </xdr:cNvPicPr>
        </xdr:nvPicPr>
        <xdr:blipFill>
          <a:blip xmlns:r="http://schemas.openxmlformats.org/officeDocument/2006/relationships" r:embed="rId4"/>
          <a:stretch>
            <a:fillRect/>
          </a:stretch>
        </xdr:blipFill>
        <xdr:spPr>
          <a:xfrm>
            <a:off x="8294686" y="2087562"/>
            <a:ext cx="2270125" cy="1219370"/>
          </a:xfrm>
          <a:prstGeom prst="rect">
            <a:avLst/>
          </a:prstGeom>
        </xdr:spPr>
      </xdr:pic>
      <xdr:pic>
        <xdr:nvPicPr>
          <xdr:cNvPr id="8" name="図 7">
            <a:extLst>
              <a:ext uri="{FF2B5EF4-FFF2-40B4-BE49-F238E27FC236}">
                <a16:creationId xmlns:a16="http://schemas.microsoft.com/office/drawing/2014/main" id="{83B2F880-A407-99AE-4A09-35BAC88A2560}"/>
              </a:ext>
            </a:extLst>
          </xdr:cNvPr>
          <xdr:cNvPicPr>
            <a:picLocks noChangeAspect="1"/>
          </xdr:cNvPicPr>
        </xdr:nvPicPr>
        <xdr:blipFill>
          <a:blip xmlns:r="http://schemas.openxmlformats.org/officeDocument/2006/relationships" r:embed="rId5"/>
          <a:stretch>
            <a:fillRect/>
          </a:stretch>
        </xdr:blipFill>
        <xdr:spPr>
          <a:xfrm>
            <a:off x="8288375" y="3302000"/>
            <a:ext cx="2286319" cy="1524213"/>
          </a:xfrm>
          <a:prstGeom prst="rect">
            <a:avLst/>
          </a:prstGeom>
        </xdr:spPr>
      </xdr:pic>
      <xdr:pic>
        <xdr:nvPicPr>
          <xdr:cNvPr id="9" name="図 8">
            <a:extLst>
              <a:ext uri="{FF2B5EF4-FFF2-40B4-BE49-F238E27FC236}">
                <a16:creationId xmlns:a16="http://schemas.microsoft.com/office/drawing/2014/main" id="{F3033388-D00F-0870-A55A-C55A1E99FDB8}"/>
              </a:ext>
            </a:extLst>
          </xdr:cNvPr>
          <xdr:cNvPicPr>
            <a:picLocks noChangeAspect="1"/>
          </xdr:cNvPicPr>
        </xdr:nvPicPr>
        <xdr:blipFill>
          <a:blip xmlns:r="http://schemas.openxmlformats.org/officeDocument/2006/relationships" r:embed="rId6"/>
          <a:stretch>
            <a:fillRect/>
          </a:stretch>
        </xdr:blipFill>
        <xdr:spPr>
          <a:xfrm>
            <a:off x="6016621" y="5738810"/>
            <a:ext cx="2257740" cy="1371791"/>
          </a:xfrm>
          <a:prstGeom prst="rect">
            <a:avLst/>
          </a:prstGeom>
        </xdr:spPr>
      </xdr:pic>
      <xdr:pic>
        <xdr:nvPicPr>
          <xdr:cNvPr id="10" name="図 9">
            <a:extLst>
              <a:ext uri="{FF2B5EF4-FFF2-40B4-BE49-F238E27FC236}">
                <a16:creationId xmlns:a16="http://schemas.microsoft.com/office/drawing/2014/main" id="{38EC59B3-C49C-B855-7FB6-22ADD25D9494}"/>
              </a:ext>
            </a:extLst>
          </xdr:cNvPr>
          <xdr:cNvPicPr>
            <a:picLocks noChangeAspect="1"/>
          </xdr:cNvPicPr>
        </xdr:nvPicPr>
        <xdr:blipFill>
          <a:blip xmlns:r="http://schemas.openxmlformats.org/officeDocument/2006/relationships" r:embed="rId7"/>
          <a:stretch>
            <a:fillRect/>
          </a:stretch>
        </xdr:blipFill>
        <xdr:spPr>
          <a:xfrm>
            <a:off x="8283685" y="4818061"/>
            <a:ext cx="2303635" cy="1047896"/>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144780</xdr:colOff>
      <xdr:row>18</xdr:row>
      <xdr:rowOff>7620</xdr:rowOff>
    </xdr:to>
    <xdr:pic>
      <xdr:nvPicPr>
        <xdr:cNvPr id="5" name="図 4" descr="感染性胃腸炎患者報告数　直近5シーズン">
          <a:extLst>
            <a:ext uri="{FF2B5EF4-FFF2-40B4-BE49-F238E27FC236}">
              <a16:creationId xmlns:a16="http://schemas.microsoft.com/office/drawing/2014/main" id="{8F6A27B3-A3C4-89ED-778B-09CDD53E20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760" y="990600"/>
          <a:ext cx="7421880" cy="2766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358588</xdr:colOff>
      <xdr:row>36</xdr:row>
      <xdr:rowOff>769470</xdr:rowOff>
    </xdr:from>
    <xdr:to>
      <xdr:col>3</xdr:col>
      <xdr:colOff>404308</xdr:colOff>
      <xdr:row>36</xdr:row>
      <xdr:rowOff>777951</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45720</xdr:colOff>
      <xdr:row>47</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53</xdr:row>
      <xdr:rowOff>0</xdr:rowOff>
    </xdr:from>
    <xdr:to>
      <xdr:col>4</xdr:col>
      <xdr:colOff>45720</xdr:colOff>
      <xdr:row>53</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58</xdr:row>
      <xdr:rowOff>0</xdr:rowOff>
    </xdr:from>
    <xdr:to>
      <xdr:col>4</xdr:col>
      <xdr:colOff>45720</xdr:colOff>
      <xdr:row>58</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62</xdr:row>
      <xdr:rowOff>0</xdr:rowOff>
    </xdr:from>
    <xdr:to>
      <xdr:col>4</xdr:col>
      <xdr:colOff>45720</xdr:colOff>
      <xdr:row>62</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37</xdr:row>
      <xdr:rowOff>769470</xdr:rowOff>
    </xdr:from>
    <xdr:ext cx="45720" cy="7620"/>
    <xdr:pic>
      <xdr:nvPicPr>
        <xdr:cNvPr id="13" name="図 12">
          <a:extLst>
            <a:ext uri="{FF2B5EF4-FFF2-40B4-BE49-F238E27FC236}">
              <a16:creationId xmlns:a16="http://schemas.microsoft.com/office/drawing/2014/main" id="{3A57D59B-9D89-4363-ADBA-8B29E9CE43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31" name="図 30">
          <a:extLst>
            <a:ext uri="{FF2B5EF4-FFF2-40B4-BE49-F238E27FC236}">
              <a16:creationId xmlns:a16="http://schemas.microsoft.com/office/drawing/2014/main" id="{19505261-9274-4683-A4D4-4D389E04B0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024529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16" name="図 15">
          <a:extLst>
            <a:ext uri="{FF2B5EF4-FFF2-40B4-BE49-F238E27FC236}">
              <a16:creationId xmlns:a16="http://schemas.microsoft.com/office/drawing/2014/main" id="{61747D7D-116A-4685-A7F4-5A4B34D578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28" name="図 27">
          <a:extLst>
            <a:ext uri="{FF2B5EF4-FFF2-40B4-BE49-F238E27FC236}">
              <a16:creationId xmlns:a16="http://schemas.microsoft.com/office/drawing/2014/main" id="{9C89F63A-0C2D-44CC-9D80-4142F0170C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5235" y="21358411"/>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29" name="図 28">
          <a:extLst>
            <a:ext uri="{FF2B5EF4-FFF2-40B4-BE49-F238E27FC236}">
              <a16:creationId xmlns:a16="http://schemas.microsoft.com/office/drawing/2014/main" id="{550164BA-3ABC-42ED-ACC9-07CCFCD522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6" name="図 35">
          <a:extLst>
            <a:ext uri="{FF2B5EF4-FFF2-40B4-BE49-F238E27FC236}">
              <a16:creationId xmlns:a16="http://schemas.microsoft.com/office/drawing/2014/main" id="{6BC65310-B27F-47DF-B66F-64F6801BB3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37" name="図 36">
          <a:extLst>
            <a:ext uri="{FF2B5EF4-FFF2-40B4-BE49-F238E27FC236}">
              <a16:creationId xmlns:a16="http://schemas.microsoft.com/office/drawing/2014/main" id="{E929A0B5-F69C-4E61-B5FA-8E334F8624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5" name="図 44">
          <a:extLst>
            <a:ext uri="{FF2B5EF4-FFF2-40B4-BE49-F238E27FC236}">
              <a16:creationId xmlns:a16="http://schemas.microsoft.com/office/drawing/2014/main" id="{14787536-E9EF-4D09-BA30-21AE684BC8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6" name="図 45">
          <a:extLst>
            <a:ext uri="{FF2B5EF4-FFF2-40B4-BE49-F238E27FC236}">
              <a16:creationId xmlns:a16="http://schemas.microsoft.com/office/drawing/2014/main" id="{0D5CCC66-B548-436F-A91E-71C5A4ED00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7" name="図 46">
          <a:extLst>
            <a:ext uri="{FF2B5EF4-FFF2-40B4-BE49-F238E27FC236}">
              <a16:creationId xmlns:a16="http://schemas.microsoft.com/office/drawing/2014/main" id="{E9879E01-A516-4DD7-A429-1550EA472EB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8" name="図 47">
          <a:extLst>
            <a:ext uri="{FF2B5EF4-FFF2-40B4-BE49-F238E27FC236}">
              <a16:creationId xmlns:a16="http://schemas.microsoft.com/office/drawing/2014/main" id="{2E8073A6-461F-4E74-9E49-3DE037F703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49" name="図 48">
          <a:extLst>
            <a:ext uri="{FF2B5EF4-FFF2-40B4-BE49-F238E27FC236}">
              <a16:creationId xmlns:a16="http://schemas.microsoft.com/office/drawing/2014/main" id="{D46EFE26-25A4-4C83-B258-BF35C2282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0" name="図 49">
          <a:extLst>
            <a:ext uri="{FF2B5EF4-FFF2-40B4-BE49-F238E27FC236}">
              <a16:creationId xmlns:a16="http://schemas.microsoft.com/office/drawing/2014/main" id="{B3508170-2062-4442-936E-5B534BAEBF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1" name="図 50">
          <a:extLst>
            <a:ext uri="{FF2B5EF4-FFF2-40B4-BE49-F238E27FC236}">
              <a16:creationId xmlns:a16="http://schemas.microsoft.com/office/drawing/2014/main" id="{6CF1EC18-9141-4F73-85CD-48E5020308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2" name="図 51">
          <a:extLst>
            <a:ext uri="{FF2B5EF4-FFF2-40B4-BE49-F238E27FC236}">
              <a16:creationId xmlns:a16="http://schemas.microsoft.com/office/drawing/2014/main" id="{095E9CCD-D5B8-4874-8C78-503938BAA8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3" name="図 52">
          <a:extLst>
            <a:ext uri="{FF2B5EF4-FFF2-40B4-BE49-F238E27FC236}">
              <a16:creationId xmlns:a16="http://schemas.microsoft.com/office/drawing/2014/main" id="{C89B616C-DADF-4297-AD41-06B1D20DEF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4" name="図 53">
          <a:extLst>
            <a:ext uri="{FF2B5EF4-FFF2-40B4-BE49-F238E27FC236}">
              <a16:creationId xmlns:a16="http://schemas.microsoft.com/office/drawing/2014/main" id="{3EE27F0B-D664-4FB8-BB1E-B6CD6E6B10A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69</xdr:row>
      <xdr:rowOff>0</xdr:rowOff>
    </xdr:from>
    <xdr:ext cx="45720" cy="7620"/>
    <xdr:pic>
      <xdr:nvPicPr>
        <xdr:cNvPr id="55" name="図 54">
          <a:extLst>
            <a:ext uri="{FF2B5EF4-FFF2-40B4-BE49-F238E27FC236}">
              <a16:creationId xmlns:a16="http://schemas.microsoft.com/office/drawing/2014/main" id="{5E297243-3668-4492-8EBD-0807F933FA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52025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23</xdr:row>
      <xdr:rowOff>0</xdr:rowOff>
    </xdr:from>
    <xdr:ext cx="45720" cy="7620"/>
    <xdr:pic>
      <xdr:nvPicPr>
        <xdr:cNvPr id="56" name="図 55">
          <a:extLst>
            <a:ext uri="{FF2B5EF4-FFF2-40B4-BE49-F238E27FC236}">
              <a16:creationId xmlns:a16="http://schemas.microsoft.com/office/drawing/2014/main" id="{4E7C3126-0B62-4493-89E6-AD2477DFF9F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617375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29</xdr:row>
      <xdr:rowOff>0</xdr:rowOff>
    </xdr:from>
    <xdr:ext cx="45720" cy="7620"/>
    <xdr:pic>
      <xdr:nvPicPr>
        <xdr:cNvPr id="57" name="図 56">
          <a:extLst>
            <a:ext uri="{FF2B5EF4-FFF2-40B4-BE49-F238E27FC236}">
              <a16:creationId xmlns:a16="http://schemas.microsoft.com/office/drawing/2014/main" id="{D2CFD870-3759-4F4C-9219-37ED77F895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1233973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47</xdr:row>
      <xdr:rowOff>0</xdr:rowOff>
    </xdr:from>
    <xdr:ext cx="45720" cy="7620"/>
    <xdr:pic>
      <xdr:nvPicPr>
        <xdr:cNvPr id="58" name="図 57">
          <a:extLst>
            <a:ext uri="{FF2B5EF4-FFF2-40B4-BE49-F238E27FC236}">
              <a16:creationId xmlns:a16="http://schemas.microsoft.com/office/drawing/2014/main" id="{AEA3E453-ADD2-42A7-8C64-B923F641FD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068993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53</xdr:row>
      <xdr:rowOff>0</xdr:rowOff>
    </xdr:from>
    <xdr:ext cx="45720" cy="7620"/>
    <xdr:pic>
      <xdr:nvPicPr>
        <xdr:cNvPr id="59" name="図 58">
          <a:extLst>
            <a:ext uri="{FF2B5EF4-FFF2-40B4-BE49-F238E27FC236}">
              <a16:creationId xmlns:a16="http://schemas.microsoft.com/office/drawing/2014/main" id="{6DD7DCF5-0544-4E1A-B630-0854DD6BB2B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36630429"/>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58</xdr:row>
      <xdr:rowOff>0</xdr:rowOff>
    </xdr:from>
    <xdr:ext cx="45720" cy="7620"/>
    <xdr:pic>
      <xdr:nvPicPr>
        <xdr:cNvPr id="60" name="図 59">
          <a:extLst>
            <a:ext uri="{FF2B5EF4-FFF2-40B4-BE49-F238E27FC236}">
              <a16:creationId xmlns:a16="http://schemas.microsoft.com/office/drawing/2014/main" id="{51A6C239-A701-492B-9F69-EBDD5467319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1070245"/>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62</xdr:row>
      <xdr:rowOff>0</xdr:rowOff>
    </xdr:from>
    <xdr:ext cx="45720" cy="7620"/>
    <xdr:pic>
      <xdr:nvPicPr>
        <xdr:cNvPr id="61" name="図 60">
          <a:extLst>
            <a:ext uri="{FF2B5EF4-FFF2-40B4-BE49-F238E27FC236}">
              <a16:creationId xmlns:a16="http://schemas.microsoft.com/office/drawing/2014/main" id="{52C3E77E-D8CE-4350-BBA6-BC860DD576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9429" y="44996878"/>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35" name="図 34">
          <a:extLst>
            <a:ext uri="{FF2B5EF4-FFF2-40B4-BE49-F238E27FC236}">
              <a16:creationId xmlns:a16="http://schemas.microsoft.com/office/drawing/2014/main" id="{137CC7FA-74FC-4A04-B4ED-2727715BF3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2" name="図 61">
          <a:extLst>
            <a:ext uri="{FF2B5EF4-FFF2-40B4-BE49-F238E27FC236}">
              <a16:creationId xmlns:a16="http://schemas.microsoft.com/office/drawing/2014/main" id="{4C979020-6F78-4D09-A475-315DC152C5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3" name="図 62">
          <a:extLst>
            <a:ext uri="{FF2B5EF4-FFF2-40B4-BE49-F238E27FC236}">
              <a16:creationId xmlns:a16="http://schemas.microsoft.com/office/drawing/2014/main" id="{73FE766B-A692-4AC4-8BE0-FB1DC08DB2E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4" name="図 63">
          <a:extLst>
            <a:ext uri="{FF2B5EF4-FFF2-40B4-BE49-F238E27FC236}">
              <a16:creationId xmlns:a16="http://schemas.microsoft.com/office/drawing/2014/main" id="{1F246A63-6116-4096-91D3-F4FB859B91B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5" name="図 64">
          <a:extLst>
            <a:ext uri="{FF2B5EF4-FFF2-40B4-BE49-F238E27FC236}">
              <a16:creationId xmlns:a16="http://schemas.microsoft.com/office/drawing/2014/main" id="{CC12C8E7-31DB-4814-9321-B9C28571E4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39</xdr:row>
      <xdr:rowOff>769470</xdr:rowOff>
    </xdr:from>
    <xdr:ext cx="45720" cy="7620"/>
    <xdr:pic>
      <xdr:nvPicPr>
        <xdr:cNvPr id="67" name="図 66">
          <a:extLst>
            <a:ext uri="{FF2B5EF4-FFF2-40B4-BE49-F238E27FC236}">
              <a16:creationId xmlns:a16="http://schemas.microsoft.com/office/drawing/2014/main" id="{EE352F92-3108-42C2-B197-E8BB3D68BE5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2323184"/>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75" name="図 74">
          <a:extLst>
            <a:ext uri="{FF2B5EF4-FFF2-40B4-BE49-F238E27FC236}">
              <a16:creationId xmlns:a16="http://schemas.microsoft.com/office/drawing/2014/main" id="{DAF6B4C6-EF79-43A3-B2F5-D95C56A1632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53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76" name="図 75">
          <a:extLst>
            <a:ext uri="{FF2B5EF4-FFF2-40B4-BE49-F238E27FC236}">
              <a16:creationId xmlns:a16="http://schemas.microsoft.com/office/drawing/2014/main" id="{38517835-670D-4F19-B0B2-20BE04DC942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0251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77" name="図 76">
          <a:extLst>
            <a:ext uri="{FF2B5EF4-FFF2-40B4-BE49-F238E27FC236}">
              <a16:creationId xmlns:a16="http://schemas.microsoft.com/office/drawing/2014/main" id="{B20F5CDC-4485-4657-9BDB-CF6F35F3BA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625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78" name="図 77">
          <a:extLst>
            <a:ext uri="{FF2B5EF4-FFF2-40B4-BE49-F238E27FC236}">
              <a16:creationId xmlns:a16="http://schemas.microsoft.com/office/drawing/2014/main" id="{5082DC80-C901-4B3C-B840-B56E81FE821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911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79" name="図 78">
          <a:extLst>
            <a:ext uri="{FF2B5EF4-FFF2-40B4-BE49-F238E27FC236}">
              <a16:creationId xmlns:a16="http://schemas.microsoft.com/office/drawing/2014/main" id="{218E4C63-3CE7-4CB3-A194-DDD6DA7ADB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282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80" name="図 79">
          <a:extLst>
            <a:ext uri="{FF2B5EF4-FFF2-40B4-BE49-F238E27FC236}">
              <a16:creationId xmlns:a16="http://schemas.microsoft.com/office/drawing/2014/main" id="{3A1E18A0-8174-4D42-B463-7CE85CA878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4259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81" name="図 80">
          <a:extLst>
            <a:ext uri="{FF2B5EF4-FFF2-40B4-BE49-F238E27FC236}">
              <a16:creationId xmlns:a16="http://schemas.microsoft.com/office/drawing/2014/main" id="{962BD5C9-F0D9-4058-BDAA-9D8C3EF155B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3403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358588</xdr:colOff>
      <xdr:row>38</xdr:row>
      <xdr:rowOff>769470</xdr:rowOff>
    </xdr:from>
    <xdr:ext cx="45720" cy="7620"/>
    <xdr:pic>
      <xdr:nvPicPr>
        <xdr:cNvPr id="66" name="図 65">
          <a:extLst>
            <a:ext uri="{FF2B5EF4-FFF2-40B4-BE49-F238E27FC236}">
              <a16:creationId xmlns:a16="http://schemas.microsoft.com/office/drawing/2014/main" id="{E3E7495D-D134-4655-AC96-B4C97C0C05D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21320143"/>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37</xdr:row>
      <xdr:rowOff>769470</xdr:rowOff>
    </xdr:from>
    <xdr:ext cx="45720" cy="7620"/>
    <xdr:pic>
      <xdr:nvPicPr>
        <xdr:cNvPr id="69" name="図 68">
          <a:extLst>
            <a:ext uri="{FF2B5EF4-FFF2-40B4-BE49-F238E27FC236}">
              <a16:creationId xmlns:a16="http://schemas.microsoft.com/office/drawing/2014/main" id="{8B560CD8-F28D-4CF9-A97D-DC00F580E9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358588</xdr:colOff>
      <xdr:row>38</xdr:row>
      <xdr:rowOff>769470</xdr:rowOff>
    </xdr:from>
    <xdr:ext cx="45720" cy="7620"/>
    <xdr:pic>
      <xdr:nvPicPr>
        <xdr:cNvPr id="70" name="図 69">
          <a:extLst>
            <a:ext uri="{FF2B5EF4-FFF2-40B4-BE49-F238E27FC236}">
              <a16:creationId xmlns:a16="http://schemas.microsoft.com/office/drawing/2014/main" id="{971D621A-CD19-4CAF-A5B4-089ABE1BFD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3710" y="1670149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23</xdr:row>
      <xdr:rowOff>0</xdr:rowOff>
    </xdr:from>
    <xdr:to>
      <xdr:col>4</xdr:col>
      <xdr:colOff>45720</xdr:colOff>
      <xdr:row>23</xdr:row>
      <xdr:rowOff>7620</xdr:rowOff>
    </xdr:to>
    <xdr:pic>
      <xdr:nvPicPr>
        <xdr:cNvPr id="85" name="図 84">
          <a:extLst>
            <a:ext uri="{FF2B5EF4-FFF2-40B4-BE49-F238E27FC236}">
              <a16:creationId xmlns:a16="http://schemas.microsoft.com/office/drawing/2014/main" id="{9038EFCE-E53C-478E-A136-42C4518EA91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86" name="図 85">
          <a:extLst>
            <a:ext uri="{FF2B5EF4-FFF2-40B4-BE49-F238E27FC236}">
              <a16:creationId xmlns:a16="http://schemas.microsoft.com/office/drawing/2014/main" id="{AB5E0F5B-9A3B-4822-9446-60B3DD3079C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87" name="図 86">
          <a:extLst>
            <a:ext uri="{FF2B5EF4-FFF2-40B4-BE49-F238E27FC236}">
              <a16:creationId xmlns:a16="http://schemas.microsoft.com/office/drawing/2014/main" id="{E5204CB0-78DD-4E3A-9040-EC4036D39C1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88" name="図 87">
          <a:extLst>
            <a:ext uri="{FF2B5EF4-FFF2-40B4-BE49-F238E27FC236}">
              <a16:creationId xmlns:a16="http://schemas.microsoft.com/office/drawing/2014/main" id="{94AFDD48-3BCF-4A25-9C0A-EEBD842CF7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89" name="図 88">
          <a:extLst>
            <a:ext uri="{FF2B5EF4-FFF2-40B4-BE49-F238E27FC236}">
              <a16:creationId xmlns:a16="http://schemas.microsoft.com/office/drawing/2014/main" id="{20A7496F-27F8-4044-B9F3-716D30E7BE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90" name="図 89">
          <a:extLst>
            <a:ext uri="{FF2B5EF4-FFF2-40B4-BE49-F238E27FC236}">
              <a16:creationId xmlns:a16="http://schemas.microsoft.com/office/drawing/2014/main" id="{3455C973-8B43-49DB-BEB4-C6E241F0A0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91" name="図 90">
          <a:extLst>
            <a:ext uri="{FF2B5EF4-FFF2-40B4-BE49-F238E27FC236}">
              <a16:creationId xmlns:a16="http://schemas.microsoft.com/office/drawing/2014/main" id="{F3D7FCBC-3777-4F55-A127-4A6BFB4C351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803524</xdr:colOff>
      <xdr:row>8</xdr:row>
      <xdr:rowOff>15240</xdr:rowOff>
    </xdr:from>
    <xdr:to>
      <xdr:col>13</xdr:col>
      <xdr:colOff>769620</xdr:colOff>
      <xdr:row>16</xdr:row>
      <xdr:rowOff>68719</xdr:rowOff>
    </xdr:to>
    <xdr:grpSp>
      <xdr:nvGrpSpPr>
        <xdr:cNvPr id="68" name="グループ化 4">
          <a:extLst>
            <a:ext uri="{FF2B5EF4-FFF2-40B4-BE49-F238E27FC236}">
              <a16:creationId xmlns:a16="http://schemas.microsoft.com/office/drawing/2014/main" id="{5A3B2918-C4D0-43A6-8123-F98EBF4E0C9E}"/>
            </a:ext>
          </a:extLst>
        </xdr:cNvPr>
        <xdr:cNvGrpSpPr>
          <a:grpSpLocks/>
        </xdr:cNvGrpSpPr>
      </xdr:nvGrpSpPr>
      <xdr:grpSpPr bwMode="auto">
        <a:xfrm>
          <a:off x="5345044" y="1676400"/>
          <a:ext cx="7258436" cy="1394599"/>
          <a:chOff x="15480370" y="3871792"/>
          <a:chExt cx="7209369" cy="987253"/>
        </a:xfrm>
      </xdr:grpSpPr>
      <xdr:cxnSp macro="">
        <xdr:nvCxnSpPr>
          <xdr:cNvPr id="71" name="直線コネクタ 153">
            <a:extLst>
              <a:ext uri="{FF2B5EF4-FFF2-40B4-BE49-F238E27FC236}">
                <a16:creationId xmlns:a16="http://schemas.microsoft.com/office/drawing/2014/main" id="{3D23A5EA-ABDD-047A-D61C-4D9B8C56BCF4}"/>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72" name="直線コネクタ 153">
            <a:extLst>
              <a:ext uri="{FF2B5EF4-FFF2-40B4-BE49-F238E27FC236}">
                <a16:creationId xmlns:a16="http://schemas.microsoft.com/office/drawing/2014/main" id="{D8548814-1FDF-FBD4-1210-E7206A6C4DF5}"/>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73" name="直線コネクタ 153">
            <a:extLst>
              <a:ext uri="{FF2B5EF4-FFF2-40B4-BE49-F238E27FC236}">
                <a16:creationId xmlns:a16="http://schemas.microsoft.com/office/drawing/2014/main" id="{8F474BE0-AC0D-6165-1EBD-426FA7415516}"/>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4" name="直線コネクタ 153">
            <a:extLst>
              <a:ext uri="{FF2B5EF4-FFF2-40B4-BE49-F238E27FC236}">
                <a16:creationId xmlns:a16="http://schemas.microsoft.com/office/drawing/2014/main" id="{06DA6DA7-BF40-4AF3-62A8-34CD89B639E4}"/>
              </a:ext>
            </a:extLst>
          </xdr:cNvPr>
          <xdr:cNvCxnSpPr>
            <a:cxnSpLocks noChangeShapeType="1"/>
          </xdr:cNvCxnSpPr>
        </xdr:nvCxnSpPr>
        <xdr:spPr bwMode="auto">
          <a:xfrm flipV="1">
            <a:off x="15530423" y="4171099"/>
            <a:ext cx="7154928" cy="9167"/>
          </a:xfrm>
          <a:prstGeom prst="line">
            <a:avLst/>
          </a:prstGeom>
          <a:noFill/>
          <a:ln w="6350" algn="ctr">
            <a:solidFill>
              <a:srgbClr val="000000"/>
            </a:solidFill>
            <a:prstDash val="dash"/>
            <a:round/>
            <a:headEnd/>
            <a:tailEnd/>
          </a:ln>
        </xdr:spPr>
      </xdr:cxnSp>
      <xdr:cxnSp macro="">
        <xdr:nvCxnSpPr>
          <xdr:cNvPr id="82" name="直線コネクタ 153">
            <a:extLst>
              <a:ext uri="{FF2B5EF4-FFF2-40B4-BE49-F238E27FC236}">
                <a16:creationId xmlns:a16="http://schemas.microsoft.com/office/drawing/2014/main" id="{293F9655-5A01-A6BD-EEE5-51723BE221F7}"/>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83" name="Text Box 435">
          <a:extLst>
            <a:ext uri="{FF2B5EF4-FFF2-40B4-BE49-F238E27FC236}">
              <a16:creationId xmlns:a16="http://schemas.microsoft.com/office/drawing/2014/main" id="{E24747AE-9D86-44FB-9D5C-C2C99087CE5F}"/>
            </a:ext>
          </a:extLst>
        </xdr:cNvPr>
        <xdr:cNvSpPr txBox="1">
          <a:spLocks noChangeArrowheads="1"/>
        </xdr:cNvSpPr>
      </xdr:nvSpPr>
      <xdr:spPr bwMode="auto">
        <a:xfrm>
          <a:off x="5514975" y="554656"/>
          <a:ext cx="622958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a:t>
          </a:r>
          <a:r>
            <a:rPr lang="ja-JP" altLang="en-US" sz="1400" b="1" i="0" u="none" strike="noStrike" baseline="0">
              <a:solidFill>
                <a:srgbClr val="FF0000"/>
              </a:solidFill>
              <a:latin typeface="ＭＳ Ｐゴシック"/>
              <a:ea typeface="ＭＳ Ｐゴシック"/>
            </a:rPr>
            <a:t>レベル </a:t>
          </a:r>
          <a:r>
            <a:rPr lang="en-US" altLang="ja-JP" sz="1400" b="1" i="0" u="none" strike="noStrike" baseline="0">
              <a:solidFill>
                <a:srgbClr val="FF0000"/>
              </a:solidFill>
              <a:latin typeface="ＭＳ Ｐゴシック"/>
              <a:ea typeface="ＭＳ Ｐゴシック"/>
            </a:rPr>
            <a:t>1</a:t>
          </a:r>
          <a:r>
            <a:rPr lang="ja-JP" altLang="en-US" sz="1400" b="1" i="0" u="none" strike="noStrike" baseline="0">
              <a:solidFill>
                <a:srgbClr val="FF0000"/>
              </a:solidFill>
              <a:latin typeface="ＭＳ Ｐゴシック"/>
              <a:ea typeface="ＭＳ Ｐゴシック"/>
            </a:rPr>
            <a:t>　</a:t>
          </a:r>
          <a:r>
            <a:rPr lang="en-US" altLang="ja-JP" sz="1400" b="1" i="0" u="none" strike="noStrike" baseline="0">
              <a:solidFill>
                <a:srgbClr val="FF0000"/>
              </a:solidFill>
              <a:latin typeface="ＭＳ Ｐゴシック"/>
              <a:ea typeface="ＭＳ Ｐゴシック"/>
            </a:rPr>
            <a:t>;</a:t>
          </a:r>
          <a:r>
            <a:rPr lang="ja-JP" altLang="en-US" sz="14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1</a:t>
          </a:r>
          <a:r>
            <a:rPr lang="en-US" altLang="ja-JP"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4.33</a:t>
          </a: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84" name="右矢印 4">
          <a:extLst>
            <a:ext uri="{FF2B5EF4-FFF2-40B4-BE49-F238E27FC236}">
              <a16:creationId xmlns:a16="http://schemas.microsoft.com/office/drawing/2014/main" id="{3FB94375-287C-4732-B68D-D695893BEBAD}"/>
            </a:ext>
          </a:extLst>
        </xdr:cNvPr>
        <xdr:cNvSpPr/>
      </xdr:nvSpPr>
      <xdr:spPr>
        <a:xfrm>
          <a:off x="2025014" y="176593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651376</xdr:colOff>
      <xdr:row>4</xdr:row>
      <xdr:rowOff>40122</xdr:rowOff>
    </xdr:from>
    <xdr:to>
      <xdr:col>12</xdr:col>
      <xdr:colOff>876300</xdr:colOff>
      <xdr:row>8</xdr:row>
      <xdr:rowOff>45720</xdr:rowOff>
    </xdr:to>
    <xdr:sp macro="" textlink="">
      <xdr:nvSpPr>
        <xdr:cNvPr id="92" name="線吹き出し 2 (枠付き) 14">
          <a:extLst>
            <a:ext uri="{FF2B5EF4-FFF2-40B4-BE49-F238E27FC236}">
              <a16:creationId xmlns:a16="http://schemas.microsoft.com/office/drawing/2014/main" id="{D801708E-22C7-4F6A-AE0A-F12F2675DC83}"/>
            </a:ext>
          </a:extLst>
        </xdr:cNvPr>
        <xdr:cNvSpPr/>
      </xdr:nvSpPr>
      <xdr:spPr bwMode="auto">
        <a:xfrm>
          <a:off x="9018136" y="1030722"/>
          <a:ext cx="2770004" cy="676158"/>
        </a:xfrm>
        <a:prstGeom prst="borderCallout2">
          <a:avLst>
            <a:gd name="adj1" fmla="val 102485"/>
            <a:gd name="adj2" fmla="val 49943"/>
            <a:gd name="adj3" fmla="val 144796"/>
            <a:gd name="adj4" fmla="val 80881"/>
            <a:gd name="adj5" fmla="val 247187"/>
            <a:gd name="adj6" fmla="val 89137"/>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ノロウイルス今週のニュース</a:t>
          </a:r>
        </a:p>
        <a:p>
          <a:pPr algn="l" rtl="0">
            <a:defRPr sz="1000"/>
          </a:pPr>
          <a:r>
            <a:rPr lang="ja-JP" altLang="en-US" sz="1300" b="1" i="0" u="none" strike="noStrike" baseline="0">
              <a:solidFill>
                <a:srgbClr val="FF0000"/>
              </a:solidFill>
              <a:latin typeface="ＭＳ Ｐゴシック"/>
              <a:ea typeface="ＭＳ Ｐゴシック"/>
            </a:rPr>
            <a:t>今週ですが、それでも</a:t>
          </a:r>
          <a:r>
            <a:rPr lang="ja-JP" altLang="en-US" sz="1600" b="1" i="0" u="none" strike="noStrike" baseline="0">
              <a:solidFill>
                <a:srgbClr val="FF0000"/>
              </a:solidFill>
              <a:latin typeface="ＭＳ Ｐゴシック"/>
              <a:ea typeface="ＭＳ Ｐゴシック"/>
            </a:rPr>
            <a:t>全国で</a:t>
          </a:r>
          <a:r>
            <a:rPr lang="en-US" altLang="ja-JP" sz="1600" b="1" i="0" u="none" strike="noStrike" baseline="0">
              <a:solidFill>
                <a:srgbClr val="FF0000"/>
              </a:solidFill>
              <a:latin typeface="ＭＳ Ｐゴシック"/>
              <a:ea typeface="ＭＳ Ｐゴシック"/>
            </a:rPr>
            <a:t>2</a:t>
          </a:r>
          <a:r>
            <a:rPr lang="ja-JP" altLang="en-US" sz="1600" b="1" i="0" u="none" strike="noStrike" baseline="0">
              <a:solidFill>
                <a:srgbClr val="FF0000"/>
              </a:solidFill>
              <a:latin typeface="ＭＳ Ｐゴシック"/>
              <a:ea typeface="ＭＳ Ｐゴシック"/>
            </a:rPr>
            <a:t>件</a:t>
          </a:r>
        </a:p>
      </xdr:txBody>
    </xdr:sp>
    <xdr:clientData/>
  </xdr:twoCellAnchor>
  <xdr:twoCellAnchor>
    <xdr:from>
      <xdr:col>12</xdr:col>
      <xdr:colOff>382421</xdr:colOff>
      <xdr:row>13</xdr:row>
      <xdr:rowOff>89643</xdr:rowOff>
    </xdr:from>
    <xdr:to>
      <xdr:col>12</xdr:col>
      <xdr:colOff>701040</xdr:colOff>
      <xdr:row>15</xdr:row>
      <xdr:rowOff>44848</xdr:rowOff>
    </xdr:to>
    <xdr:sp macro="" textlink="">
      <xdr:nvSpPr>
        <xdr:cNvPr id="93" name="円/楕円 17">
          <a:extLst>
            <a:ext uri="{FF2B5EF4-FFF2-40B4-BE49-F238E27FC236}">
              <a16:creationId xmlns:a16="http://schemas.microsoft.com/office/drawing/2014/main" id="{713E092F-2C84-4316-B359-D44311A5E9D1}"/>
            </a:ext>
          </a:extLst>
        </xdr:cNvPr>
        <xdr:cNvSpPr>
          <a:spLocks noChangeArrowheads="1"/>
        </xdr:cNvSpPr>
      </xdr:nvSpPr>
      <xdr:spPr bwMode="auto">
        <a:xfrm>
          <a:off x="11294261" y="2589003"/>
          <a:ext cx="318619" cy="290485"/>
        </a:xfrm>
        <a:prstGeom prst="ellipse">
          <a:avLst/>
        </a:prstGeom>
        <a:noFill/>
        <a:ln w="25400" algn="ctr">
          <a:solidFill>
            <a:srgbClr val="00B050"/>
          </a:solidFill>
          <a:round/>
          <a:headEnd/>
          <a:tailEnd/>
        </a:ln>
      </xdr:spPr>
      <xdr:txBody>
        <a:bodyPr/>
        <a:lstStyle/>
        <a:p>
          <a:endParaRPr lang="ja-JP" altLang="en-US"/>
        </a:p>
      </xdr:txBody>
    </xdr:sp>
    <xdr:clientData/>
  </xdr:twoCellAnchor>
  <xdr:twoCellAnchor editAs="oneCell">
    <xdr:from>
      <xdr:col>4</xdr:col>
      <xdr:colOff>647700</xdr:colOff>
      <xdr:row>2</xdr:row>
      <xdr:rowOff>0</xdr:rowOff>
    </xdr:from>
    <xdr:to>
      <xdr:col>6</xdr:col>
      <xdr:colOff>685801</xdr:colOff>
      <xdr:row>16</xdr:row>
      <xdr:rowOff>37431</xdr:rowOff>
    </xdr:to>
    <xdr:pic>
      <xdr:nvPicPr>
        <xdr:cNvPr id="9" name="図 8">
          <a:extLst>
            <a:ext uri="{FF2B5EF4-FFF2-40B4-BE49-F238E27FC236}">
              <a16:creationId xmlns:a16="http://schemas.microsoft.com/office/drawing/2014/main" id="{434EB673-7488-64DC-5402-AF55FA64178A}"/>
            </a:ext>
          </a:extLst>
        </xdr:cNvPr>
        <xdr:cNvPicPr>
          <a:picLocks noChangeAspect="1"/>
        </xdr:cNvPicPr>
      </xdr:nvPicPr>
      <xdr:blipFill>
        <a:blip xmlns:r="http://schemas.openxmlformats.org/officeDocument/2006/relationships" r:embed="rId3"/>
        <a:stretch>
          <a:fillRect/>
        </a:stretch>
      </xdr:blipFill>
      <xdr:spPr>
        <a:xfrm>
          <a:off x="2697480" y="548640"/>
          <a:ext cx="1836421" cy="2491071"/>
        </a:xfrm>
        <a:prstGeom prst="rect">
          <a:avLst/>
        </a:prstGeom>
      </xdr:spPr>
    </xdr:pic>
    <xdr:clientData/>
  </xdr:twoCellAnchor>
  <xdr:twoCellAnchor editAs="oneCell">
    <xdr:from>
      <xdr:col>0</xdr:col>
      <xdr:colOff>0</xdr:colOff>
      <xdr:row>2</xdr:row>
      <xdr:rowOff>0</xdr:rowOff>
    </xdr:from>
    <xdr:to>
      <xdr:col>3</xdr:col>
      <xdr:colOff>259081</xdr:colOff>
      <xdr:row>16</xdr:row>
      <xdr:rowOff>37431</xdr:rowOff>
    </xdr:to>
    <xdr:pic>
      <xdr:nvPicPr>
        <xdr:cNvPr id="6" name="図 5">
          <a:extLst>
            <a:ext uri="{FF2B5EF4-FFF2-40B4-BE49-F238E27FC236}">
              <a16:creationId xmlns:a16="http://schemas.microsoft.com/office/drawing/2014/main" id="{E9802F3D-E93B-4461-A9BB-54626CE36179}"/>
            </a:ext>
          </a:extLst>
        </xdr:cNvPr>
        <xdr:cNvPicPr>
          <a:picLocks noChangeAspect="1"/>
        </xdr:cNvPicPr>
      </xdr:nvPicPr>
      <xdr:blipFill>
        <a:blip xmlns:r="http://schemas.openxmlformats.org/officeDocument/2006/relationships" r:embed="rId3"/>
        <a:stretch>
          <a:fillRect/>
        </a:stretch>
      </xdr:blipFill>
      <xdr:spPr>
        <a:xfrm>
          <a:off x="0" y="548640"/>
          <a:ext cx="1836421" cy="24910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15</xdr:row>
      <xdr:rowOff>0</xdr:rowOff>
    </xdr:from>
    <xdr:ext cx="304800" cy="304299"/>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0FBE8C39-BA29-46E0-8612-3E7B3E1E1EC9}"/>
            </a:ext>
          </a:extLst>
        </xdr:cNvPr>
        <xdr:cNvSpPr>
          <a:spLocks noChangeAspect="1" noChangeArrowheads="1"/>
        </xdr:cNvSpPr>
      </xdr:nvSpPr>
      <xdr:spPr bwMode="auto">
        <a:xfrm>
          <a:off x="4655820" y="3962400"/>
          <a:ext cx="304800" cy="304299"/>
        </a:xfrm>
        <a:prstGeom prst="rect">
          <a:avLst/>
        </a:prstGeom>
        <a:noFill/>
        <a:ln w="9525">
          <a:noFill/>
          <a:miter lim="800000"/>
          <a:headEnd/>
          <a:tailEnd/>
        </a:ln>
      </xdr:spPr>
    </xdr:sp>
    <xdr:clientData/>
  </xdr:oneCellAnchor>
  <xdr:twoCellAnchor>
    <xdr:from>
      <xdr:col>5</xdr:col>
      <xdr:colOff>180975</xdr:colOff>
      <xdr:row>7</xdr:row>
      <xdr:rowOff>38100</xdr:rowOff>
    </xdr:from>
    <xdr:to>
      <xdr:col>6</xdr:col>
      <xdr:colOff>409575</xdr:colOff>
      <xdr:row>10</xdr:row>
      <xdr:rowOff>114300</xdr:rowOff>
    </xdr:to>
    <xdr:sp macro="" textlink="">
      <xdr:nvSpPr>
        <xdr:cNvPr id="3" name="右矢印 2">
          <a:extLst>
            <a:ext uri="{FF2B5EF4-FFF2-40B4-BE49-F238E27FC236}">
              <a16:creationId xmlns:a16="http://schemas.microsoft.com/office/drawing/2014/main" id="{CCF3EB1A-39A4-486F-AF75-FEA8EF1625FC}"/>
            </a:ext>
          </a:extLst>
        </xdr:cNvPr>
        <xdr:cNvSpPr/>
      </xdr:nvSpPr>
      <xdr:spPr>
        <a:xfrm>
          <a:off x="2985135" y="1866900"/>
          <a:ext cx="845820" cy="899160"/>
        </a:xfrm>
        <a:prstGeom prst="rightArrow">
          <a:avLst/>
        </a:prstGeom>
        <a:solidFill>
          <a:schemeClr val="bg1">
            <a:lumMod val="65000"/>
          </a:schemeClr>
        </a:solidFill>
        <a:ln>
          <a:solidFill>
            <a:schemeClr val="bg1">
              <a:lumMod val="85000"/>
            </a:schemeClr>
          </a:solidFill>
        </a:ln>
        <a:effectLst>
          <a:outerShdw blurRad="50800" dist="50800" dir="5400000" algn="ctr" rotWithShape="0">
            <a:schemeClr val="bg1"/>
          </a:outerShdw>
          <a:softEdge rad="1270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14</xdr:col>
      <xdr:colOff>0</xdr:colOff>
      <xdr:row>11</xdr:row>
      <xdr:rowOff>0</xdr:rowOff>
    </xdr:from>
    <xdr:ext cx="304800" cy="309312"/>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F455878E-60F9-4D8D-A052-1717B316CE84}"/>
            </a:ext>
          </a:extLst>
        </xdr:cNvPr>
        <xdr:cNvSpPr>
          <a:spLocks noChangeAspect="1" noChangeArrowheads="1"/>
        </xdr:cNvSpPr>
      </xdr:nvSpPr>
      <xdr:spPr bwMode="auto">
        <a:xfrm>
          <a:off x="9136380" y="2926080"/>
          <a:ext cx="304800" cy="309312"/>
        </a:xfrm>
        <a:prstGeom prst="rect">
          <a:avLst/>
        </a:prstGeom>
        <a:noFill/>
        <a:ln w="9525">
          <a:noFill/>
          <a:miter lim="800000"/>
          <a:headEnd/>
          <a:tailEnd/>
        </a:ln>
      </xdr:spPr>
    </xdr:sp>
    <xdr:clientData/>
  </xdr:oneCellAnchor>
  <xdr:oneCellAnchor>
    <xdr:from>
      <xdr:col>14</xdr:col>
      <xdr:colOff>0</xdr:colOff>
      <xdr:row>11</xdr:row>
      <xdr:rowOff>0</xdr:rowOff>
    </xdr:from>
    <xdr:ext cx="304800" cy="309312"/>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071FF79A-42BB-401E-928B-000B291F60C5}"/>
            </a:ext>
          </a:extLst>
        </xdr:cNvPr>
        <xdr:cNvSpPr>
          <a:spLocks noChangeAspect="1" noChangeArrowheads="1"/>
        </xdr:cNvSpPr>
      </xdr:nvSpPr>
      <xdr:spPr bwMode="auto">
        <a:xfrm>
          <a:off x="9136380" y="2926080"/>
          <a:ext cx="304800" cy="309312"/>
        </a:xfrm>
        <a:prstGeom prst="rect">
          <a:avLst/>
        </a:prstGeom>
        <a:noFill/>
        <a:ln w="9525">
          <a:noFill/>
          <a:miter lim="800000"/>
          <a:headEnd/>
          <a:tailEnd/>
        </a:ln>
      </xdr:spPr>
    </xdr:sp>
    <xdr:clientData/>
  </xdr:oneCellAnchor>
  <xdr:oneCellAnchor>
    <xdr:from>
      <xdr:col>14</xdr:col>
      <xdr:colOff>0</xdr:colOff>
      <xdr:row>11</xdr:row>
      <xdr:rowOff>0</xdr:rowOff>
    </xdr:from>
    <xdr:ext cx="304800" cy="309312"/>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227B76C1-9876-4384-B56D-FF7421118E2E}"/>
            </a:ext>
          </a:extLst>
        </xdr:cNvPr>
        <xdr:cNvSpPr>
          <a:spLocks noChangeAspect="1" noChangeArrowheads="1"/>
        </xdr:cNvSpPr>
      </xdr:nvSpPr>
      <xdr:spPr bwMode="auto">
        <a:xfrm>
          <a:off x="9136380" y="2926080"/>
          <a:ext cx="304800" cy="309312"/>
        </a:xfrm>
        <a:prstGeom prst="rect">
          <a:avLst/>
        </a:prstGeom>
        <a:noFill/>
        <a:ln w="9525">
          <a:noFill/>
          <a:miter lim="800000"/>
          <a:headEnd/>
          <a:tailEnd/>
        </a:ln>
      </xdr:spPr>
    </xdr:sp>
    <xdr:clientData/>
  </xdr:oneCellAnchor>
  <xdr:oneCellAnchor>
    <xdr:from>
      <xdr:col>17</xdr:col>
      <xdr:colOff>0</xdr:colOff>
      <xdr:row>5</xdr:row>
      <xdr:rowOff>0</xdr:rowOff>
    </xdr:from>
    <xdr:ext cx="304800" cy="309312"/>
    <xdr:sp macro="" textlink="">
      <xdr:nvSpPr>
        <xdr:cNvPr id="7" name="AutoShape 285" descr="Z">
          <a:hlinkClick xmlns:r="http://schemas.openxmlformats.org/officeDocument/2006/relationships" r:id="rId4"/>
          <a:extLst>
            <a:ext uri="{FF2B5EF4-FFF2-40B4-BE49-F238E27FC236}">
              <a16:creationId xmlns:a16="http://schemas.microsoft.com/office/drawing/2014/main" id="{59C49434-F3A1-409B-8C3E-F606A3A6302F}"/>
            </a:ext>
          </a:extLst>
        </xdr:cNvPr>
        <xdr:cNvSpPr>
          <a:spLocks noChangeAspect="1" noChangeArrowheads="1"/>
        </xdr:cNvSpPr>
      </xdr:nvSpPr>
      <xdr:spPr bwMode="auto">
        <a:xfrm>
          <a:off x="10988040" y="1280160"/>
          <a:ext cx="304800" cy="309312"/>
        </a:xfrm>
        <a:prstGeom prst="rect">
          <a:avLst/>
        </a:prstGeom>
        <a:noFill/>
        <a:ln w="9525">
          <a:noFill/>
          <a:miter lim="800000"/>
          <a:headEnd/>
          <a:tailEnd/>
        </a:ln>
      </xdr:spPr>
    </xdr:sp>
    <xdr:clientData/>
  </xdr:oneCellAnchor>
  <xdr:oneCellAnchor>
    <xdr:from>
      <xdr:col>8</xdr:col>
      <xdr:colOff>0</xdr:colOff>
      <xdr:row>15</xdr:row>
      <xdr:rowOff>0</xdr:rowOff>
    </xdr:from>
    <xdr:ext cx="304800" cy="304299"/>
    <xdr:sp macro="" textlink="">
      <xdr:nvSpPr>
        <xdr:cNvPr id="8"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2E40D7DB-FE45-4D58-9891-8EAA198B0AF3}"/>
            </a:ext>
          </a:extLst>
        </xdr:cNvPr>
        <xdr:cNvSpPr>
          <a:spLocks noChangeAspect="1" noChangeArrowheads="1"/>
        </xdr:cNvSpPr>
      </xdr:nvSpPr>
      <xdr:spPr bwMode="auto">
        <a:xfrm>
          <a:off x="4655820" y="3962400"/>
          <a:ext cx="304800" cy="304299"/>
        </a:xfrm>
        <a:prstGeom prst="rect">
          <a:avLst/>
        </a:prstGeom>
        <a:noFill/>
        <a:ln w="9525">
          <a:noFill/>
          <a:miter lim="800000"/>
          <a:headEnd/>
          <a:tailEnd/>
        </a:ln>
      </xdr:spPr>
    </xdr:sp>
    <xdr:clientData/>
  </xdr:oneCellAnchor>
  <xdr:twoCellAnchor editAs="oneCell">
    <xdr:from>
      <xdr:col>1</xdr:col>
      <xdr:colOff>1</xdr:colOff>
      <xdr:row>4</xdr:row>
      <xdr:rowOff>80211</xdr:rowOff>
    </xdr:from>
    <xdr:to>
      <xdr:col>5</xdr:col>
      <xdr:colOff>36326</xdr:colOff>
      <xdr:row>13</xdr:row>
      <xdr:rowOff>82956</xdr:rowOff>
    </xdr:to>
    <xdr:pic>
      <xdr:nvPicPr>
        <xdr:cNvPr id="9" name="図 8">
          <a:extLst>
            <a:ext uri="{FF2B5EF4-FFF2-40B4-BE49-F238E27FC236}">
              <a16:creationId xmlns:a16="http://schemas.microsoft.com/office/drawing/2014/main" id="{1229EEF3-9DBA-44E2-ABD4-2D9AFF41F7FD}"/>
            </a:ext>
          </a:extLst>
        </xdr:cNvPr>
        <xdr:cNvPicPr>
          <a:picLocks noChangeAspect="1"/>
        </xdr:cNvPicPr>
      </xdr:nvPicPr>
      <xdr:blipFill>
        <a:blip xmlns:r="http://schemas.openxmlformats.org/officeDocument/2006/relationships" r:embed="rId5"/>
        <a:stretch>
          <a:fillRect/>
        </a:stretch>
      </xdr:blipFill>
      <xdr:spPr>
        <a:xfrm>
          <a:off x="336885" y="1155032"/>
          <a:ext cx="2506809" cy="23930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15</xdr:row>
      <xdr:rowOff>0</xdr:rowOff>
    </xdr:from>
    <xdr:to>
      <xdr:col>2</xdr:col>
      <xdr:colOff>4113068</xdr:colOff>
      <xdr:row>33</xdr:row>
      <xdr:rowOff>124695</xdr:rowOff>
    </xdr:to>
    <xdr:pic>
      <xdr:nvPicPr>
        <xdr:cNvPr id="4" name="図 3">
          <a:extLst>
            <a:ext uri="{FF2B5EF4-FFF2-40B4-BE49-F238E27FC236}">
              <a16:creationId xmlns:a16="http://schemas.microsoft.com/office/drawing/2014/main" id="{B7D93529-E22B-A81C-5275-449B45D71BC3}"/>
            </a:ext>
          </a:extLst>
        </xdr:cNvPr>
        <xdr:cNvPicPr>
          <a:picLocks noChangeAspect="1"/>
        </xdr:cNvPicPr>
      </xdr:nvPicPr>
      <xdr:blipFill>
        <a:blip xmlns:r="http://schemas.openxmlformats.org/officeDocument/2006/relationships" r:embed="rId2"/>
        <a:stretch>
          <a:fillRect/>
        </a:stretch>
      </xdr:blipFill>
      <xdr:spPr>
        <a:xfrm>
          <a:off x="2112818" y="8052955"/>
          <a:ext cx="4113068" cy="323330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37</xdr:row>
      <xdr:rowOff>0</xdr:rowOff>
    </xdr:from>
    <xdr:ext cx="47625" cy="9525"/>
    <xdr:pic>
      <xdr:nvPicPr>
        <xdr:cNvPr id="2" name="図 4" descr="http://www1.pref.shimane.lg.jp/contents/kansen/dis/zensu/sp.gif">
          <a:extLst>
            <a:ext uri="{FF2B5EF4-FFF2-40B4-BE49-F238E27FC236}">
              <a16:creationId xmlns:a16="http://schemas.microsoft.com/office/drawing/2014/main" id="{A73A6A93-9A8D-412D-A8EA-0FAE5B5B7A7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15000"/>
          <a:ext cx="47625" cy="9525"/>
        </a:xfrm>
        <a:prstGeom prst="rect">
          <a:avLst/>
        </a:prstGeom>
        <a:noFill/>
        <a:ln w="9525">
          <a:noFill/>
          <a:miter lim="800000"/>
          <a:headEnd/>
          <a:tailEnd/>
        </a:ln>
      </xdr:spPr>
    </xdr:pic>
    <xdr:clientData/>
  </xdr:oneCellAnchor>
  <xdr:twoCellAnchor>
    <xdr:from>
      <xdr:col>6</xdr:col>
      <xdr:colOff>457199</xdr:colOff>
      <xdr:row>25</xdr:row>
      <xdr:rowOff>66675</xdr:rowOff>
    </xdr:from>
    <xdr:to>
      <xdr:col>9</xdr:col>
      <xdr:colOff>0</xdr:colOff>
      <xdr:row>27</xdr:row>
      <xdr:rowOff>811</xdr:rowOff>
    </xdr:to>
    <xdr:sp macro="" textlink="">
      <xdr:nvSpPr>
        <xdr:cNvPr id="3" name="テキスト ボックス 2">
          <a:extLst>
            <a:ext uri="{FF2B5EF4-FFF2-40B4-BE49-F238E27FC236}">
              <a16:creationId xmlns:a16="http://schemas.microsoft.com/office/drawing/2014/main" id="{A2630DC2-FF6E-4F68-9ECB-C6FEB26BD830}"/>
            </a:ext>
          </a:extLst>
        </xdr:cNvPr>
        <xdr:cNvSpPr txBox="1"/>
      </xdr:nvSpPr>
      <xdr:spPr>
        <a:xfrm>
          <a:off x="3352799" y="368617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17</xdr:row>
      <xdr:rowOff>0</xdr:rowOff>
    </xdr:from>
    <xdr:to>
      <xdr:col>24</xdr:col>
      <xdr:colOff>851</xdr:colOff>
      <xdr:row>23</xdr:row>
      <xdr:rowOff>90488</xdr:rowOff>
    </xdr:to>
    <xdr:cxnSp macro="">
      <xdr:nvCxnSpPr>
        <xdr:cNvPr id="4" name="直線矢印コネクタ 3">
          <a:extLst>
            <a:ext uri="{FF2B5EF4-FFF2-40B4-BE49-F238E27FC236}">
              <a16:creationId xmlns:a16="http://schemas.microsoft.com/office/drawing/2014/main" id="{F31393EA-91C4-4CAF-8D27-D1EBF85184A4}"/>
            </a:ext>
          </a:extLst>
        </xdr:cNvPr>
        <xdr:cNvCxnSpPr>
          <a:stCxn id="5" idx="1"/>
        </xdr:cNvCxnSpPr>
      </xdr:nvCxnSpPr>
      <xdr:spPr>
        <a:xfrm flipV="1">
          <a:off x="10161270" y="268986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21</xdr:row>
      <xdr:rowOff>95250</xdr:rowOff>
    </xdr:from>
    <xdr:to>
      <xdr:col>27</xdr:col>
      <xdr:colOff>171450</xdr:colOff>
      <xdr:row>25</xdr:row>
      <xdr:rowOff>28575</xdr:rowOff>
    </xdr:to>
    <xdr:sp macro="" textlink="">
      <xdr:nvSpPr>
        <xdr:cNvPr id="5" name="テキスト ボックス 4">
          <a:extLst>
            <a:ext uri="{FF2B5EF4-FFF2-40B4-BE49-F238E27FC236}">
              <a16:creationId xmlns:a16="http://schemas.microsoft.com/office/drawing/2014/main" id="{DD89DE26-B886-4CB9-81E9-2FC4123BCF07}"/>
            </a:ext>
          </a:extLst>
        </xdr:cNvPr>
        <xdr:cNvSpPr txBox="1"/>
      </xdr:nvSpPr>
      <xdr:spPr>
        <a:xfrm>
          <a:off x="10161270" y="2785110"/>
          <a:ext cx="2865120" cy="862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12</xdr:row>
      <xdr:rowOff>0</xdr:rowOff>
    </xdr:from>
    <xdr:to>
      <xdr:col>31</xdr:col>
      <xdr:colOff>613410</xdr:colOff>
      <xdr:row>12</xdr:row>
      <xdr:rowOff>0</xdr:rowOff>
    </xdr:to>
    <xdr:grpSp>
      <xdr:nvGrpSpPr>
        <xdr:cNvPr id="6" name="グループ化 8580">
          <a:extLst>
            <a:ext uri="{FF2B5EF4-FFF2-40B4-BE49-F238E27FC236}">
              <a16:creationId xmlns:a16="http://schemas.microsoft.com/office/drawing/2014/main" id="{60D463FD-8BC5-4986-AA93-7CD1EEEB6691}"/>
            </a:ext>
          </a:extLst>
        </xdr:cNvPr>
        <xdr:cNvGrpSpPr>
          <a:grpSpLocks/>
        </xdr:cNvGrpSpPr>
      </xdr:nvGrpSpPr>
      <xdr:grpSpPr bwMode="auto">
        <a:xfrm>
          <a:off x="12165542" y="2709333"/>
          <a:ext cx="3493135" cy="0"/>
          <a:chOff x="13125451" y="1438276"/>
          <a:chExt cx="3733799" cy="628650"/>
        </a:xfrm>
      </xdr:grpSpPr>
      <xdr:sp macro="" textlink="">
        <xdr:nvSpPr>
          <xdr:cNvPr id="7" name="テキスト ボックス 6">
            <a:extLst>
              <a:ext uri="{FF2B5EF4-FFF2-40B4-BE49-F238E27FC236}">
                <a16:creationId xmlns:a16="http://schemas.microsoft.com/office/drawing/2014/main" id="{C360AAC2-469F-765E-4130-101B318A56E9}"/>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882D1CF6-D76A-AF9E-1E97-46D6B72852C9}"/>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0</xdr:rowOff>
    </xdr:from>
    <xdr:to>
      <xdr:col>13</xdr:col>
      <xdr:colOff>447675</xdr:colOff>
      <xdr:row>24</xdr:row>
      <xdr:rowOff>190501</xdr:rowOff>
    </xdr:to>
    <xdr:grpSp>
      <xdr:nvGrpSpPr>
        <xdr:cNvPr id="9" name="グループ化 8584">
          <a:extLst>
            <a:ext uri="{FF2B5EF4-FFF2-40B4-BE49-F238E27FC236}">
              <a16:creationId xmlns:a16="http://schemas.microsoft.com/office/drawing/2014/main" id="{80DF7E7E-9926-4233-995F-56CAEE6F2057}"/>
            </a:ext>
          </a:extLst>
        </xdr:cNvPr>
        <xdr:cNvGrpSpPr>
          <a:grpSpLocks/>
        </xdr:cNvGrpSpPr>
      </xdr:nvGrpSpPr>
      <xdr:grpSpPr bwMode="auto">
        <a:xfrm>
          <a:off x="4224020" y="2709333"/>
          <a:ext cx="2387388" cy="706968"/>
          <a:chOff x="4514850" y="1800225"/>
          <a:chExt cx="2619375" cy="1809750"/>
        </a:xfrm>
      </xdr:grpSpPr>
      <xdr:sp macro="" textlink="">
        <xdr:nvSpPr>
          <xdr:cNvPr id="10" name="テキスト ボックス 9">
            <a:extLst>
              <a:ext uri="{FF2B5EF4-FFF2-40B4-BE49-F238E27FC236}">
                <a16:creationId xmlns:a16="http://schemas.microsoft.com/office/drawing/2014/main" id="{5CA24504-81A1-B344-629B-0F2306797F39}"/>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09865F7A-CD45-24D5-065A-1BC40B62CBEA}"/>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12</xdr:row>
      <xdr:rowOff>0</xdr:rowOff>
    </xdr:from>
    <xdr:to>
      <xdr:col>9</xdr:col>
      <xdr:colOff>0</xdr:colOff>
      <xdr:row>24</xdr:row>
      <xdr:rowOff>190500</xdr:rowOff>
    </xdr:to>
    <xdr:grpSp>
      <xdr:nvGrpSpPr>
        <xdr:cNvPr id="12" name="グループ化 8588">
          <a:extLst>
            <a:ext uri="{FF2B5EF4-FFF2-40B4-BE49-F238E27FC236}">
              <a16:creationId xmlns:a16="http://schemas.microsoft.com/office/drawing/2014/main" id="{30F2291B-6ACA-4366-9D70-723627948843}"/>
            </a:ext>
          </a:extLst>
        </xdr:cNvPr>
        <xdr:cNvGrpSpPr>
          <a:grpSpLocks/>
        </xdr:cNvGrpSpPr>
      </xdr:nvGrpSpPr>
      <xdr:grpSpPr bwMode="auto">
        <a:xfrm>
          <a:off x="2590800" y="2709333"/>
          <a:ext cx="1710267" cy="706967"/>
          <a:chOff x="2697628" y="2705100"/>
          <a:chExt cx="1969622" cy="904876"/>
        </a:xfrm>
      </xdr:grpSpPr>
      <xdr:sp macro="" textlink="">
        <xdr:nvSpPr>
          <xdr:cNvPr id="13" name="テキスト ボックス 12">
            <a:extLst>
              <a:ext uri="{FF2B5EF4-FFF2-40B4-BE49-F238E27FC236}">
                <a16:creationId xmlns:a16="http://schemas.microsoft.com/office/drawing/2014/main" id="{907B9737-A322-8307-8E2B-9C5009779AB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E029C771-A03B-B706-A5E4-14E02C7666C2}"/>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171830</xdr:colOff>
      <xdr:row>27</xdr:row>
      <xdr:rowOff>39794</xdr:rowOff>
    </xdr:from>
    <xdr:to>
      <xdr:col>13</xdr:col>
      <xdr:colOff>595086</xdr:colOff>
      <xdr:row>54</xdr:row>
      <xdr:rowOff>85514</xdr:rowOff>
    </xdr:to>
    <xdr:graphicFrame macro="">
      <xdr:nvGraphicFramePr>
        <xdr:cNvPr id="15" name="グラフ 14">
          <a:extLst>
            <a:ext uri="{FF2B5EF4-FFF2-40B4-BE49-F238E27FC236}">
              <a16:creationId xmlns:a16="http://schemas.microsoft.com/office/drawing/2014/main" id="{B96FFE0B-AAE8-4004-9EC3-4C42888233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406517</xdr:colOff>
      <xdr:row>27</xdr:row>
      <xdr:rowOff>69046</xdr:rowOff>
    </xdr:from>
    <xdr:to>
      <xdr:col>29</xdr:col>
      <xdr:colOff>5813</xdr:colOff>
      <xdr:row>54</xdr:row>
      <xdr:rowOff>137626</xdr:rowOff>
    </xdr:to>
    <xdr:graphicFrame macro="">
      <xdr:nvGraphicFramePr>
        <xdr:cNvPr id="16" name="グラフ 15">
          <a:extLst>
            <a:ext uri="{FF2B5EF4-FFF2-40B4-BE49-F238E27FC236}">
              <a16:creationId xmlns:a16="http://schemas.microsoft.com/office/drawing/2014/main" id="{D8890ACB-60DD-4876-BF41-92E2FFB7CA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321235</xdr:colOff>
      <xdr:row>6</xdr:row>
      <xdr:rowOff>203200</xdr:rowOff>
    </xdr:from>
    <xdr:to>
      <xdr:col>23</xdr:col>
      <xdr:colOff>101600</xdr:colOff>
      <xdr:row>23</xdr:row>
      <xdr:rowOff>156883</xdr:rowOff>
    </xdr:to>
    <xdr:cxnSp macro="">
      <xdr:nvCxnSpPr>
        <xdr:cNvPr id="17" name="直線矢印コネクタ 16">
          <a:extLst>
            <a:ext uri="{FF2B5EF4-FFF2-40B4-BE49-F238E27FC236}">
              <a16:creationId xmlns:a16="http://schemas.microsoft.com/office/drawing/2014/main" id="{CC105470-DB66-43AF-A596-CF9448C537D1}"/>
            </a:ext>
          </a:extLst>
        </xdr:cNvPr>
        <xdr:cNvCxnSpPr/>
      </xdr:nvCxnSpPr>
      <xdr:spPr>
        <a:xfrm flipV="1">
          <a:off x="9008035" y="1490133"/>
          <a:ext cx="2108698" cy="171475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108857</xdr:colOff>
      <xdr:row>6</xdr:row>
      <xdr:rowOff>152400</xdr:rowOff>
    </xdr:from>
    <xdr:to>
      <xdr:col>7</xdr:col>
      <xdr:colOff>110067</xdr:colOff>
      <xdr:row>24</xdr:row>
      <xdr:rowOff>7776</xdr:rowOff>
    </xdr:to>
    <xdr:cxnSp macro="">
      <xdr:nvCxnSpPr>
        <xdr:cNvPr id="18" name="直線矢印コネクタ 17">
          <a:extLst>
            <a:ext uri="{FF2B5EF4-FFF2-40B4-BE49-F238E27FC236}">
              <a16:creationId xmlns:a16="http://schemas.microsoft.com/office/drawing/2014/main" id="{B8D4CA53-9101-4C63-B253-4086F0D2A5FF}"/>
            </a:ext>
          </a:extLst>
        </xdr:cNvPr>
        <xdr:cNvCxnSpPr/>
      </xdr:nvCxnSpPr>
      <xdr:spPr>
        <a:xfrm flipV="1">
          <a:off x="2081590" y="1439333"/>
          <a:ext cx="1398210" cy="1794243"/>
        </a:xfrm>
        <a:prstGeom prst="straightConnector1">
          <a:avLst/>
        </a:prstGeom>
        <a:ln>
          <a:solidFill>
            <a:schemeClr val="tx2">
              <a:lumMod val="60000"/>
              <a:lumOff val="40000"/>
            </a:schemeClr>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77056</xdr:colOff>
      <xdr:row>25</xdr:row>
      <xdr:rowOff>17124</xdr:rowOff>
    </xdr:from>
    <xdr:to>
      <xdr:col>8</xdr:col>
      <xdr:colOff>347133</xdr:colOff>
      <xdr:row>35</xdr:row>
      <xdr:rowOff>152400</xdr:rowOff>
    </xdr:to>
    <xdr:cxnSp macro="">
      <xdr:nvCxnSpPr>
        <xdr:cNvPr id="19" name="直線矢印コネクタ 18">
          <a:extLst>
            <a:ext uri="{FF2B5EF4-FFF2-40B4-BE49-F238E27FC236}">
              <a16:creationId xmlns:a16="http://schemas.microsoft.com/office/drawing/2014/main" id="{2168F919-E8A8-45CD-8C0E-25D98B85CA93}"/>
            </a:ext>
          </a:extLst>
        </xdr:cNvPr>
        <xdr:cNvCxnSpPr/>
      </xdr:nvCxnSpPr>
      <xdr:spPr>
        <a:xfrm>
          <a:off x="2049789" y="3666257"/>
          <a:ext cx="2132744" cy="1913276"/>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18</xdr:col>
      <xdr:colOff>358588</xdr:colOff>
      <xdr:row>25</xdr:row>
      <xdr:rowOff>22412</xdr:rowOff>
    </xdr:from>
    <xdr:to>
      <xdr:col>22</xdr:col>
      <xdr:colOff>347133</xdr:colOff>
      <xdr:row>42</xdr:row>
      <xdr:rowOff>67733</xdr:rowOff>
    </xdr:to>
    <xdr:cxnSp macro="">
      <xdr:nvCxnSpPr>
        <xdr:cNvPr id="20" name="直線矢印コネクタ 19">
          <a:extLst>
            <a:ext uri="{FF2B5EF4-FFF2-40B4-BE49-F238E27FC236}">
              <a16:creationId xmlns:a16="http://schemas.microsoft.com/office/drawing/2014/main" id="{61226CD3-9A25-40BE-A514-36C3B223D8D4}"/>
            </a:ext>
          </a:extLst>
        </xdr:cNvPr>
        <xdr:cNvCxnSpPr/>
      </xdr:nvCxnSpPr>
      <xdr:spPr>
        <a:xfrm>
          <a:off x="9045388" y="3671545"/>
          <a:ext cx="1851212" cy="300865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49</xdr:row>
      <xdr:rowOff>0</xdr:rowOff>
    </xdr:from>
    <xdr:to>
      <xdr:col>2</xdr:col>
      <xdr:colOff>4222814</xdr:colOff>
      <xdr:row>50</xdr:row>
      <xdr:rowOff>220980</xdr:rowOff>
    </xdr:to>
    <xdr:pic>
      <xdr:nvPicPr>
        <xdr:cNvPr id="2" name="図 1">
          <a:extLst>
            <a:ext uri="{FF2B5EF4-FFF2-40B4-BE49-F238E27FC236}">
              <a16:creationId xmlns:a16="http://schemas.microsoft.com/office/drawing/2014/main" id="{F7D6ACEF-BF0F-2C47-818C-C4AA2EC5B861}"/>
            </a:ext>
          </a:extLst>
        </xdr:cNvPr>
        <xdr:cNvPicPr>
          <a:picLocks noChangeAspect="1"/>
        </xdr:cNvPicPr>
      </xdr:nvPicPr>
      <xdr:blipFill>
        <a:blip xmlns:r="http://schemas.openxmlformats.org/officeDocument/2006/relationships" r:embed="rId1"/>
        <a:stretch>
          <a:fillRect/>
        </a:stretch>
      </xdr:blipFill>
      <xdr:spPr>
        <a:xfrm>
          <a:off x="1463040" y="15872460"/>
          <a:ext cx="5586794" cy="60198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40.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alpha val="28000"/>
          </a:srgbClr>
        </a:solidFill>
        <a:ln>
          <a:solidFill>
            <a:srgbClr val="C00000"/>
          </a:solidFill>
        </a:ln>
      </a:spPr>
      <a:bodyPr vertOverflow="clip" horzOverflow="clip" rtlCol="0" anchor="t"/>
      <a:lstStyle>
        <a:defPPr algn="l">
          <a:defRPr kumimoji="1" sz="2000" b="1"/>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www.famic.go.jp/event/_doc/r07/20250902/notice.pdf" TargetMode="External"/><Relationship Id="rId2" Type="http://schemas.openxmlformats.org/officeDocument/2006/relationships/hyperlink" Target="https://news.yahoo.co.jp/articles/fde5936b4edb7d62e0841b8afd03411dba830082" TargetMode="External"/><Relationship Id="rId1" Type="http://schemas.openxmlformats.org/officeDocument/2006/relationships/hyperlink" Target="https://www.excite.co.jp/news/article/Recall_53813/" TargetMode="External"/><Relationship Id="rId4"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hokkaido-np.co.jp/article/1207578/" TargetMode="External"/><Relationship Id="rId2" Type="http://schemas.openxmlformats.org/officeDocument/2006/relationships/hyperlink" Target="https://wellness-news.co.jp/posts/250905-1/" TargetMode="External"/><Relationship Id="rId1" Type="http://schemas.openxmlformats.org/officeDocument/2006/relationships/hyperlink" Target="https://wellness-news.co.jp/posts/250905-2/" TargetMode="External"/><Relationship Id="rId6" Type="http://schemas.openxmlformats.org/officeDocument/2006/relationships/printerSettings" Target="../printerSettings/printerSettings11.bin"/><Relationship Id="rId5" Type="http://schemas.openxmlformats.org/officeDocument/2006/relationships/hyperlink" Target="https://wellness-news.co.jp/posts/250831-1/" TargetMode="External"/><Relationship Id="rId4" Type="http://schemas.openxmlformats.org/officeDocument/2006/relationships/hyperlink" Target="https://wellness-news.co.jp/posts/250903-3/"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y_food-safety@kxf.biglobe.ne.j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news.yahoo.co.jp/articles/f162e4aeffe53321c062d12e5dce8adaaf389ad4" TargetMode="External"/><Relationship Id="rId3" Type="http://schemas.openxmlformats.org/officeDocument/2006/relationships/hyperlink" Target="https://www.sakigake.jp/news/article/20250903AK0013/" TargetMode="External"/><Relationship Id="rId7" Type="http://schemas.openxmlformats.org/officeDocument/2006/relationships/hyperlink" Target="https://news.jp/i/1335144643679879486?c=768367547562557440" TargetMode="External"/><Relationship Id="rId12" Type="http://schemas.openxmlformats.org/officeDocument/2006/relationships/printerSettings" Target="../printerSettings/printerSettings5.bin"/><Relationship Id="rId2" Type="http://schemas.openxmlformats.org/officeDocument/2006/relationships/hyperlink" Target="https://news.jp/i/1336656993919631759?c=768367547562557440" TargetMode="External"/><Relationship Id="rId1" Type="http://schemas.openxmlformats.org/officeDocument/2006/relationships/hyperlink" Target="https://news.jp/i/1336297849108840854?c=768367547562557440" TargetMode="External"/><Relationship Id="rId6" Type="http://schemas.openxmlformats.org/officeDocument/2006/relationships/hyperlink" Target="https://www.chunichi.co.jp/article/1125520?rct=gifu" TargetMode="External"/><Relationship Id="rId11" Type="http://schemas.openxmlformats.org/officeDocument/2006/relationships/hyperlink" Target="https://newsdig.tbs.co.jp/articles/-/2154289?display=1" TargetMode="External"/><Relationship Id="rId5" Type="http://schemas.openxmlformats.org/officeDocument/2006/relationships/hyperlink" Target="https://www.chunichi.co.jp/article/1125578?rct=aichi" TargetMode="External"/><Relationship Id="rId10" Type="http://schemas.openxmlformats.org/officeDocument/2006/relationships/hyperlink" Target="https://www.pref.kanagawa.jp/docs/e8z/prs/r3184197.html" TargetMode="External"/><Relationship Id="rId4" Type="http://schemas.openxmlformats.org/officeDocument/2006/relationships/hyperlink" Target="https://www.pref.fukuoka.lg.jp/press-release/shokuchudoku-20250902-01.html" TargetMode="External"/><Relationship Id="rId9" Type="http://schemas.openxmlformats.org/officeDocument/2006/relationships/hyperlink" Target="http://shokuei.sblo.jp/article/191479687.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news.yahoo.co.jp/articles/0321ba02af30b04f196cacac4f2c024582b772e0" TargetMode="External"/><Relationship Id="rId3" Type="http://schemas.openxmlformats.org/officeDocument/2006/relationships/hyperlink" Target="https://topics.smt.docomo.ne.jp/article/tuf/region/tuf-2147193" TargetMode="External"/><Relationship Id="rId7" Type="http://schemas.openxmlformats.org/officeDocument/2006/relationships/hyperlink" Target="https://news.nissyoku.co.jp/flash/1218905" TargetMode="External"/><Relationship Id="rId12" Type="http://schemas.openxmlformats.org/officeDocument/2006/relationships/printerSettings" Target="../printerSettings/printerSettings6.bin"/><Relationship Id="rId2" Type="http://schemas.openxmlformats.org/officeDocument/2006/relationships/hyperlink" Target="https://news.yahoo.co.jp/articles/2a5536c58341b35d8b41d2ec725ac4ad0355e96c" TargetMode="External"/><Relationship Id="rId1" Type="http://schemas.openxmlformats.org/officeDocument/2006/relationships/hyperlink" Target="https://www.vietnam.vn/ja/vu-131-nguoi-nhap-vien-sau-tiec-tan-gia-45-nguoi-da-xuat-vien" TargetMode="External"/><Relationship Id="rId6" Type="http://schemas.openxmlformats.org/officeDocument/2006/relationships/hyperlink" Target="https://www.nikkei.com/article/DGXZQOGN02BCM0S5A900C2000000/" TargetMode="External"/><Relationship Id="rId11" Type="http://schemas.openxmlformats.org/officeDocument/2006/relationships/hyperlink" Target="https://jp.reuters.com/markets/japan/funds/UFTZQU56ZVOKXKQJ7FAZJE7IDU-2025-09-03/" TargetMode="External"/><Relationship Id="rId5" Type="http://schemas.openxmlformats.org/officeDocument/2006/relationships/hyperlink" Target="https://www.afpbb.com/articles/-/3596168" TargetMode="External"/><Relationship Id="rId10" Type="http://schemas.openxmlformats.org/officeDocument/2006/relationships/hyperlink" Target="https://jp.reuters.com/markets/japan/ES2KA55QJJNKFIFTPAZNUOYZWU-2025-09-02/" TargetMode="External"/><Relationship Id="rId4" Type="http://schemas.openxmlformats.org/officeDocument/2006/relationships/hyperlink" Target="https://www.bloomberg.co.jp/news/articles/2025-09-03/T1ZHY1GOYMTL00?srnd=cojp-v2" TargetMode="External"/><Relationship Id="rId9" Type="http://schemas.openxmlformats.org/officeDocument/2006/relationships/hyperlink" Target="https://news.nifty.com/article/world/china/12181-4447797/"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1"/>
  <sheetViews>
    <sheetView zoomScale="112" zoomScaleNormal="112" workbookViewId="0">
      <selection activeCell="F19" sqref="A10:H19"/>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58" t="s">
        <v>0</v>
      </c>
      <c r="B1" s="59"/>
      <c r="C1" s="59" t="s">
        <v>1</v>
      </c>
      <c r="D1" s="59"/>
      <c r="E1" s="59"/>
      <c r="F1" s="59"/>
      <c r="G1" s="59"/>
      <c r="H1" s="59"/>
      <c r="I1" s="41"/>
    </row>
    <row r="2" spans="1:9">
      <c r="A2" s="60" t="s">
        <v>2</v>
      </c>
      <c r="B2" s="61"/>
      <c r="C2" s="61"/>
      <c r="D2" s="61"/>
      <c r="E2" s="61"/>
      <c r="F2" s="61"/>
      <c r="G2" s="61"/>
      <c r="H2" s="61"/>
      <c r="I2" s="41"/>
    </row>
    <row r="3" spans="1:9" ht="15.75" customHeight="1">
      <c r="A3" s="644" t="s">
        <v>3</v>
      </c>
      <c r="B3" s="645"/>
      <c r="C3" s="645"/>
      <c r="D3" s="645"/>
      <c r="E3" s="645"/>
      <c r="F3" s="645"/>
      <c r="G3" s="645"/>
      <c r="H3" s="646"/>
      <c r="I3" s="41"/>
    </row>
    <row r="4" spans="1:9">
      <c r="A4" s="60" t="s">
        <v>4</v>
      </c>
      <c r="B4" s="61"/>
      <c r="C4" s="61"/>
      <c r="D4" s="61"/>
      <c r="E4" s="61"/>
      <c r="F4" s="61"/>
      <c r="G4" s="61"/>
      <c r="H4" s="61"/>
      <c r="I4" s="41"/>
    </row>
    <row r="5" spans="1:9">
      <c r="A5" s="60" t="s">
        <v>5</v>
      </c>
      <c r="B5" s="61"/>
      <c r="C5" s="61"/>
      <c r="D5" s="61"/>
      <c r="E5" s="61"/>
      <c r="F5" s="61"/>
      <c r="G5" s="61"/>
      <c r="H5" s="61"/>
      <c r="I5" s="41"/>
    </row>
    <row r="6" spans="1:9">
      <c r="A6" s="62" t="s">
        <v>2</v>
      </c>
      <c r="B6" s="63"/>
      <c r="C6" s="63"/>
      <c r="D6" s="63"/>
      <c r="E6" s="63"/>
      <c r="F6" s="63"/>
      <c r="G6" s="63"/>
      <c r="H6" s="63"/>
      <c r="I6" s="41"/>
    </row>
    <row r="7" spans="1:9">
      <c r="A7" s="62"/>
      <c r="B7" s="63"/>
      <c r="C7" s="63"/>
      <c r="D7" s="63"/>
      <c r="E7" s="63"/>
      <c r="F7" s="63"/>
      <c r="G7" s="63"/>
      <c r="H7" s="63"/>
      <c r="I7" s="41"/>
    </row>
    <row r="8" spans="1:9">
      <c r="A8" s="62" t="s">
        <v>6</v>
      </c>
      <c r="B8" s="63"/>
      <c r="C8" s="63"/>
      <c r="D8" s="63"/>
      <c r="E8" s="63"/>
      <c r="F8" s="63"/>
      <c r="G8" s="63"/>
      <c r="H8" s="63"/>
      <c r="I8" s="41"/>
    </row>
    <row r="9" spans="1:9">
      <c r="A9" s="64" t="s">
        <v>7</v>
      </c>
      <c r="B9" s="65"/>
      <c r="C9" s="65"/>
      <c r="D9" s="65"/>
      <c r="E9" s="65"/>
      <c r="F9" s="65"/>
      <c r="G9" s="65"/>
      <c r="H9" s="65"/>
      <c r="I9" s="41"/>
    </row>
    <row r="10" spans="1:9" ht="15" customHeight="1">
      <c r="A10" s="138" t="s">
        <v>8</v>
      </c>
      <c r="B10" s="72" t="str">
        <f>+'35　食中毒記事等 '!A5</f>
        <v>昼食宅配弁当で144名が腸炎ビブリオ食中毒、カレイの唐揚げが原因？／旭川市（2025年08月）</v>
      </c>
      <c r="C10" s="72"/>
      <c r="D10" s="74"/>
      <c r="E10" s="72"/>
      <c r="F10" s="75"/>
      <c r="G10" s="73"/>
      <c r="H10" s="73"/>
      <c r="I10" s="41"/>
    </row>
    <row r="11" spans="1:9" ht="15" customHeight="1">
      <c r="A11" s="138" t="s">
        <v>9</v>
      </c>
      <c r="B11" s="72" t="str">
        <f>+'35　ノロウイルス関連情報 '!H72</f>
        <v>管理レベル「1」　</v>
      </c>
      <c r="C11" s="72"/>
      <c r="D11" s="72" t="s">
        <v>10</v>
      </c>
      <c r="E11" s="72"/>
      <c r="F11" s="74">
        <f>+'35　ノロウイルス関連情報 '!G73</f>
        <v>4.33</v>
      </c>
      <c r="G11" s="72" t="str">
        <f>+'35　ノロウイルス関連情報 '!H73</f>
        <v>　：先週より</v>
      </c>
      <c r="H11" s="165">
        <f>+'35　ノロウイルス関連情報 '!I73</f>
        <v>0.24000000000000021</v>
      </c>
      <c r="I11" s="41"/>
    </row>
    <row r="12" spans="1:9" s="49" customFormat="1" ht="15" customHeight="1">
      <c r="A12" s="76" t="s">
        <v>11</v>
      </c>
      <c r="B12" s="650" t="str">
        <f>+'35　残留農薬など'!A2</f>
        <v xml:space="preserve">かんしょ 一部残留農薬基準超過 (2025年9月2日) - エキサイト </v>
      </c>
      <c r="C12" s="650"/>
      <c r="D12" s="650"/>
      <c r="E12" s="650"/>
      <c r="F12" s="650"/>
      <c r="G12" s="650"/>
      <c r="H12" s="77"/>
      <c r="I12" s="48"/>
    </row>
    <row r="13" spans="1:9" ht="15" customHeight="1">
      <c r="A13" s="71" t="s">
        <v>12</v>
      </c>
      <c r="B13" s="650" t="str">
        <f>+'35　食品表示'!A2</f>
        <v xml:space="preserve">東京都、食の安全に向けパブコメ募集 10月30日まで、食品安全推進計画と表示見直し案で </v>
      </c>
      <c r="C13" s="650"/>
      <c r="D13" s="650"/>
      <c r="E13" s="650"/>
      <c r="F13" s="650"/>
      <c r="G13" s="650"/>
      <c r="H13" s="73"/>
      <c r="I13" s="41"/>
    </row>
    <row r="14" spans="1:9" ht="15" customHeight="1">
      <c r="A14" s="71" t="s">
        <v>13</v>
      </c>
      <c r="B14" s="73" t="str">
        <f>+'35 海外情報'!A5</f>
        <v xml:space="preserve">台湾、日本産食品の輸入規制すべて撤廃へ「産地証明書」や「検査報告書」不要に 　ｄメニューニュース </v>
      </c>
      <c r="D14" s="73"/>
      <c r="E14" s="73"/>
      <c r="F14" s="73"/>
      <c r="G14" s="73"/>
      <c r="H14" s="73"/>
      <c r="I14" s="41"/>
    </row>
    <row r="15" spans="1:9" ht="15" customHeight="1">
      <c r="A15" s="78" t="s">
        <v>14</v>
      </c>
      <c r="B15" s="79" t="str">
        <f>+'35 海外情報'!A8</f>
        <v xml:space="preserve">カナダ名産ウイスキー、工場閉鎖決定にオンタリオ州首相が異例の抗議 - ブルームバーグ </v>
      </c>
      <c r="C15" s="647" t="s">
        <v>15</v>
      </c>
      <c r="D15" s="647"/>
      <c r="E15" s="647"/>
      <c r="F15" s="647"/>
      <c r="G15" s="647"/>
      <c r="H15" s="648"/>
      <c r="I15" s="41"/>
    </row>
    <row r="16" spans="1:9" ht="15" customHeight="1">
      <c r="A16" s="71" t="s">
        <v>16</v>
      </c>
      <c r="B16" s="72" t="str">
        <f>+'35　感染症統計'!A23</f>
        <v>2025年 第35週（8/25～8/31）</v>
      </c>
      <c r="C16" s="73"/>
      <c r="D16" s="72" t="s">
        <v>17</v>
      </c>
      <c r="E16" s="73"/>
      <c r="F16" s="73"/>
      <c r="G16" s="73"/>
      <c r="H16" s="73"/>
      <c r="I16" s="41"/>
    </row>
    <row r="17" spans="1:16" ht="15" customHeight="1">
      <c r="A17" s="71" t="s">
        <v>18</v>
      </c>
      <c r="B17" s="649" t="str">
        <f>+'34　国内感染症情報'!B2</f>
        <v>2025年第34週（8月18日〜8月24日）</v>
      </c>
      <c r="C17" s="649"/>
      <c r="D17" s="649"/>
      <c r="E17" s="649"/>
      <c r="F17" s="649"/>
      <c r="G17" s="649"/>
      <c r="H17" s="73"/>
      <c r="I17" s="41"/>
    </row>
    <row r="18" spans="1:16" ht="15" customHeight="1">
      <c r="A18" s="71" t="s">
        <v>19</v>
      </c>
      <c r="B18" s="80" t="str">
        <f>+'35 衛生訓話'!A2</f>
        <v>今週のお題　(掃除用具はキレイに保管しましょう !)</v>
      </c>
      <c r="F18" s="80"/>
      <c r="G18" s="73"/>
      <c r="H18" s="73"/>
      <c r="I18" s="41"/>
    </row>
    <row r="19" spans="1:16" ht="15" customHeight="1">
      <c r="A19" s="71" t="s">
        <v>20</v>
      </c>
      <c r="B19" s="647" t="s">
        <v>214</v>
      </c>
      <c r="C19" s="647"/>
      <c r="D19" s="647"/>
      <c r="E19" s="647"/>
      <c r="F19" s="73" t="s">
        <v>17</v>
      </c>
      <c r="G19" s="73"/>
      <c r="H19" s="73"/>
      <c r="I19" s="41"/>
      <c r="P19" t="s">
        <v>21</v>
      </c>
    </row>
    <row r="20" spans="1:16" ht="15" customHeight="1">
      <c r="A20" s="71" t="s">
        <v>17</v>
      </c>
      <c r="B20" t="s">
        <v>23</v>
      </c>
      <c r="C20" s="73"/>
      <c r="D20" s="73"/>
      <c r="E20" s="73"/>
      <c r="F20" s="73"/>
      <c r="G20" s="73"/>
      <c r="H20" s="73"/>
      <c r="I20" s="41"/>
      <c r="L20" t="s">
        <v>15</v>
      </c>
    </row>
    <row r="21" spans="1:16">
      <c r="A21" s="64" t="s">
        <v>7</v>
      </c>
      <c r="B21" s="65"/>
      <c r="C21" s="65"/>
      <c r="D21" s="65"/>
      <c r="E21" s="65"/>
      <c r="F21" s="65"/>
      <c r="G21" s="65"/>
      <c r="H21" s="65"/>
      <c r="I21" s="41"/>
    </row>
    <row r="22" spans="1:16">
      <c r="A22" s="62" t="s">
        <v>17</v>
      </c>
      <c r="B22" s="63"/>
      <c r="C22" s="63"/>
      <c r="D22" s="63"/>
      <c r="E22" s="63"/>
      <c r="F22" s="63"/>
      <c r="G22" s="63"/>
      <c r="H22" s="63"/>
      <c r="I22" s="41"/>
    </row>
    <row r="23" spans="1:16">
      <c r="A23" s="42" t="s">
        <v>22</v>
      </c>
      <c r="I23" s="41"/>
    </row>
    <row r="24" spans="1:16">
      <c r="A24" s="41"/>
      <c r="I24" s="41"/>
    </row>
    <row r="25" spans="1:16">
      <c r="A25" s="41"/>
      <c r="I25" s="41"/>
    </row>
    <row r="26" spans="1:16">
      <c r="A26" s="41"/>
      <c r="I26" s="41"/>
    </row>
    <row r="27" spans="1:16">
      <c r="A27" s="41"/>
      <c r="I27" s="41"/>
    </row>
    <row r="28" spans="1:16">
      <c r="A28" s="41"/>
      <c r="I28" s="41"/>
    </row>
    <row r="29" spans="1:16">
      <c r="A29" s="41"/>
      <c r="I29" s="41"/>
    </row>
    <row r="30" spans="1:16">
      <c r="A30" s="41"/>
      <c r="H30" t="s">
        <v>23</v>
      </c>
      <c r="I30" s="41"/>
    </row>
    <row r="31" spans="1:16">
      <c r="A31" s="41"/>
      <c r="I31" s="41"/>
    </row>
    <row r="32" spans="1:16">
      <c r="A32" s="41"/>
      <c r="I32" s="41"/>
    </row>
    <row r="33" spans="1:9">
      <c r="A33" s="41"/>
      <c r="I33" s="41"/>
    </row>
    <row r="34" spans="1:9" ht="13.8" thickBot="1">
      <c r="A34" s="43"/>
      <c r="B34" s="44"/>
      <c r="C34" s="44"/>
      <c r="D34" s="44"/>
      <c r="E34" s="44"/>
      <c r="F34" s="44"/>
      <c r="G34" s="44"/>
      <c r="H34" s="44"/>
      <c r="I34" s="41"/>
    </row>
    <row r="35" spans="1:9" ht="13.8" thickTop="1"/>
    <row r="38" spans="1:9" ht="24.6">
      <c r="A38" s="51" t="s">
        <v>24</v>
      </c>
    </row>
    <row r="39" spans="1:9" ht="40.5" customHeight="1">
      <c r="A39" s="651" t="s">
        <v>25</v>
      </c>
      <c r="B39" s="651"/>
      <c r="C39" s="651"/>
      <c r="D39" s="651"/>
      <c r="E39" s="651"/>
      <c r="F39" s="651"/>
      <c r="G39" s="651"/>
    </row>
    <row r="40" spans="1:9" ht="30.75" customHeight="1">
      <c r="A40" s="655" t="s">
        <v>26</v>
      </c>
      <c r="B40" s="655"/>
      <c r="C40" s="655"/>
      <c r="D40" s="655"/>
      <c r="E40" s="655"/>
      <c r="F40" s="655"/>
      <c r="G40" s="655"/>
    </row>
    <row r="41" spans="1:9" ht="15">
      <c r="A41" s="52"/>
    </row>
    <row r="42" spans="1:9" ht="69.75" customHeight="1">
      <c r="A42" s="653" t="s">
        <v>27</v>
      </c>
      <c r="B42" s="653"/>
      <c r="C42" s="653"/>
      <c r="D42" s="653"/>
      <c r="E42" s="653"/>
      <c r="F42" s="653"/>
      <c r="G42" s="653"/>
    </row>
    <row r="43" spans="1:9" ht="35.25" customHeight="1">
      <c r="A43" s="655" t="s">
        <v>28</v>
      </c>
      <c r="B43" s="655"/>
      <c r="C43" s="655"/>
      <c r="D43" s="655"/>
      <c r="E43" s="655"/>
      <c r="F43" s="655"/>
      <c r="G43" s="655"/>
    </row>
    <row r="44" spans="1:9" ht="59.25" customHeight="1">
      <c r="A44" s="653" t="s">
        <v>29</v>
      </c>
      <c r="B44" s="653"/>
      <c r="C44" s="653"/>
      <c r="D44" s="653"/>
      <c r="E44" s="653"/>
      <c r="F44" s="653"/>
      <c r="G44" s="653"/>
    </row>
    <row r="45" spans="1:9" ht="15">
      <c r="A45" s="53"/>
    </row>
    <row r="46" spans="1:9" ht="27.75" customHeight="1">
      <c r="A46" s="654" t="s">
        <v>30</v>
      </c>
      <c r="B46" s="654"/>
      <c r="C46" s="654"/>
      <c r="D46" s="654"/>
      <c r="E46" s="654"/>
      <c r="F46" s="654"/>
      <c r="G46" s="654"/>
    </row>
    <row r="47" spans="1:9" ht="53.25" customHeight="1">
      <c r="A47" s="652" t="s">
        <v>31</v>
      </c>
      <c r="B47" s="653"/>
      <c r="C47" s="653"/>
      <c r="D47" s="653"/>
      <c r="E47" s="653"/>
      <c r="F47" s="653"/>
      <c r="G47" s="653"/>
    </row>
    <row r="48" spans="1:9" ht="15">
      <c r="A48" s="53"/>
    </row>
    <row r="49" spans="1:7" ht="32.25" customHeight="1">
      <c r="A49" s="654" t="s">
        <v>32</v>
      </c>
      <c r="B49" s="654"/>
      <c r="C49" s="654"/>
      <c r="D49" s="654"/>
      <c r="E49" s="654"/>
      <c r="F49" s="654"/>
      <c r="G49" s="654"/>
    </row>
    <row r="50" spans="1:7" ht="15">
      <c r="A50" s="52"/>
    </row>
    <row r="51" spans="1:7" ht="87" customHeight="1">
      <c r="A51" s="652" t="s">
        <v>33</v>
      </c>
      <c r="B51" s="653"/>
      <c r="C51" s="653"/>
      <c r="D51" s="653"/>
      <c r="E51" s="653"/>
      <c r="F51" s="653"/>
      <c r="G51" s="653"/>
    </row>
    <row r="52" spans="1:7" ht="15">
      <c r="A52" s="53"/>
    </row>
    <row r="53" spans="1:7" ht="32.25" customHeight="1">
      <c r="A53" s="654" t="s">
        <v>34</v>
      </c>
      <c r="B53" s="654"/>
      <c r="C53" s="654"/>
      <c r="D53" s="654"/>
      <c r="E53" s="654"/>
      <c r="F53" s="654"/>
      <c r="G53" s="654"/>
    </row>
    <row r="54" spans="1:7" ht="29.25" customHeight="1">
      <c r="A54" s="653" t="s">
        <v>35</v>
      </c>
      <c r="B54" s="653"/>
      <c r="C54" s="653"/>
      <c r="D54" s="653"/>
      <c r="E54" s="653"/>
      <c r="F54" s="653"/>
      <c r="G54" s="653"/>
    </row>
    <row r="55" spans="1:7" ht="15">
      <c r="A55" s="53"/>
    </row>
    <row r="56" spans="1:7" s="49" customFormat="1" ht="110.25" customHeight="1">
      <c r="A56" s="656" t="s">
        <v>36</v>
      </c>
      <c r="B56" s="657"/>
      <c r="C56" s="657"/>
      <c r="D56" s="657"/>
      <c r="E56" s="657"/>
      <c r="F56" s="657"/>
      <c r="G56" s="657"/>
    </row>
    <row r="57" spans="1:7" ht="34.5" customHeight="1">
      <c r="A57" s="655" t="s">
        <v>37</v>
      </c>
      <c r="B57" s="655"/>
      <c r="C57" s="655"/>
      <c r="D57" s="655"/>
      <c r="E57" s="655"/>
      <c r="F57" s="655"/>
      <c r="G57" s="655"/>
    </row>
    <row r="58" spans="1:7" ht="114" customHeight="1">
      <c r="A58" s="652" t="s">
        <v>38</v>
      </c>
      <c r="B58" s="653"/>
      <c r="C58" s="653"/>
      <c r="D58" s="653"/>
      <c r="E58" s="653"/>
      <c r="F58" s="653"/>
      <c r="G58" s="653"/>
    </row>
    <row r="59" spans="1:7" ht="109.5" customHeight="1">
      <c r="A59" s="653"/>
      <c r="B59" s="653"/>
      <c r="C59" s="653"/>
      <c r="D59" s="653"/>
      <c r="E59" s="653"/>
      <c r="F59" s="653"/>
      <c r="G59" s="653"/>
    </row>
    <row r="60" spans="1:7" ht="15">
      <c r="A60" s="53"/>
    </row>
    <row r="61" spans="1:7" s="50" customFormat="1" ht="57.75" customHeight="1">
      <c r="A61" s="653"/>
      <c r="B61" s="653"/>
      <c r="C61" s="653"/>
      <c r="D61" s="653"/>
      <c r="E61" s="653"/>
      <c r="F61" s="653"/>
      <c r="G61" s="653"/>
    </row>
  </sheetData>
  <mergeCells count="22">
    <mergeCell ref="A59:G59"/>
    <mergeCell ref="A58:G58"/>
    <mergeCell ref="A61:G61"/>
    <mergeCell ref="A51:G51"/>
    <mergeCell ref="A49:G49"/>
    <mergeCell ref="A56:G56"/>
    <mergeCell ref="A54:G54"/>
    <mergeCell ref="A57:G57"/>
    <mergeCell ref="A47:G47"/>
    <mergeCell ref="A46:G46"/>
    <mergeCell ref="A53:G53"/>
    <mergeCell ref="A40:G40"/>
    <mergeCell ref="A42:G42"/>
    <mergeCell ref="A44:G44"/>
    <mergeCell ref="A43:G43"/>
    <mergeCell ref="A3:H3"/>
    <mergeCell ref="C15:H15"/>
    <mergeCell ref="B17:G17"/>
    <mergeCell ref="B12:G12"/>
    <mergeCell ref="A39:G39"/>
    <mergeCell ref="B13:G13"/>
    <mergeCell ref="B19:E19"/>
  </mergeCells>
  <phoneticPr fontId="29"/>
  <hyperlinks>
    <hyperlink ref="A39"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E62"/>
  <sheetViews>
    <sheetView view="pageBreakPreview" zoomScaleNormal="100" zoomScaleSheetLayoutView="100" workbookViewId="0">
      <selection activeCell="F2" sqref="F2"/>
    </sheetView>
  </sheetViews>
  <sheetFormatPr defaultColWidth="9" defaultRowHeight="13.2"/>
  <cols>
    <col min="1" max="1" width="21.33203125" style="15" customWidth="1"/>
    <col min="2" max="2" width="19.88671875" style="15" customWidth="1"/>
    <col min="3" max="3" width="91.6640625" style="112" customWidth="1"/>
    <col min="4" max="4" width="14.44140625" style="16" customWidth="1"/>
    <col min="5" max="5" width="13.6640625" style="16" customWidth="1"/>
    <col min="6" max="6" width="13.88671875" style="1" customWidth="1"/>
    <col min="7" max="7" width="58.6640625" style="1" customWidth="1"/>
    <col min="8" max="10" width="9" style="1"/>
    <col min="11" max="11" width="14.109375" style="1" customWidth="1"/>
    <col min="12" max="16384" width="9" style="1"/>
  </cols>
  <sheetData>
    <row r="1" spans="1:5" ht="44.25" customHeight="1" thickTop="1" thickBot="1">
      <c r="A1" s="498" t="s">
        <v>232</v>
      </c>
      <c r="B1" s="499" t="s">
        <v>176</v>
      </c>
      <c r="C1" s="500" t="s">
        <v>420</v>
      </c>
      <c r="D1" s="501" t="s">
        <v>172</v>
      </c>
      <c r="E1" s="502" t="s">
        <v>173</v>
      </c>
    </row>
    <row r="2" spans="1:5" s="523" customFormat="1" ht="25.2" customHeight="1" thickTop="1">
      <c r="A2" s="614" t="s">
        <v>330</v>
      </c>
      <c r="B2" s="615" t="s">
        <v>331</v>
      </c>
      <c r="C2" s="616" t="s">
        <v>418</v>
      </c>
      <c r="D2" s="617">
        <v>45904</v>
      </c>
      <c r="E2" s="618">
        <v>45905</v>
      </c>
    </row>
    <row r="3" spans="1:5" s="523" customFormat="1" ht="25.2" customHeight="1">
      <c r="A3" s="629" t="s">
        <v>330</v>
      </c>
      <c r="B3" s="630" t="s">
        <v>332</v>
      </c>
      <c r="C3" s="631" t="s">
        <v>400</v>
      </c>
      <c r="D3" s="632">
        <v>45904</v>
      </c>
      <c r="E3" s="633">
        <v>45905</v>
      </c>
    </row>
    <row r="4" spans="1:5" s="523" customFormat="1" ht="25.2" customHeight="1">
      <c r="A4" s="614" t="s">
        <v>330</v>
      </c>
      <c r="B4" s="615" t="s">
        <v>333</v>
      </c>
      <c r="C4" s="616" t="s">
        <v>401</v>
      </c>
      <c r="D4" s="617">
        <v>45904</v>
      </c>
      <c r="E4" s="618">
        <v>45905</v>
      </c>
    </row>
    <row r="5" spans="1:5" s="523" customFormat="1" ht="25.2" customHeight="1">
      <c r="A5" s="609" t="s">
        <v>330</v>
      </c>
      <c r="B5" s="610" t="s">
        <v>334</v>
      </c>
      <c r="C5" s="611" t="s">
        <v>417</v>
      </c>
      <c r="D5" s="612">
        <v>45904</v>
      </c>
      <c r="E5" s="613">
        <v>45905</v>
      </c>
    </row>
    <row r="6" spans="1:5" s="523" customFormat="1" ht="25.2" customHeight="1">
      <c r="A6" s="619" t="s">
        <v>330</v>
      </c>
      <c r="B6" s="620" t="s">
        <v>335</v>
      </c>
      <c r="C6" s="621" t="s">
        <v>402</v>
      </c>
      <c r="D6" s="622">
        <v>45904</v>
      </c>
      <c r="E6" s="623">
        <v>45905</v>
      </c>
    </row>
    <row r="7" spans="1:5" s="523" customFormat="1" ht="25.2" customHeight="1">
      <c r="A7" s="609" t="s">
        <v>336</v>
      </c>
      <c r="B7" s="610" t="s">
        <v>337</v>
      </c>
      <c r="C7" s="611" t="s">
        <v>403</v>
      </c>
      <c r="D7" s="612">
        <v>45903</v>
      </c>
      <c r="E7" s="613">
        <v>45904</v>
      </c>
    </row>
    <row r="8" spans="1:5" s="523" customFormat="1" ht="25.2" customHeight="1">
      <c r="A8" s="614" t="s">
        <v>330</v>
      </c>
      <c r="B8" s="615" t="s">
        <v>338</v>
      </c>
      <c r="C8" s="616" t="s">
        <v>404</v>
      </c>
      <c r="D8" s="617">
        <v>45903</v>
      </c>
      <c r="E8" s="618">
        <v>45904</v>
      </c>
    </row>
    <row r="9" spans="1:5" s="523" customFormat="1" ht="25.2" customHeight="1">
      <c r="A9" s="614" t="s">
        <v>330</v>
      </c>
      <c r="B9" s="615" t="s">
        <v>339</v>
      </c>
      <c r="C9" s="616" t="s">
        <v>405</v>
      </c>
      <c r="D9" s="617">
        <v>45903</v>
      </c>
      <c r="E9" s="618">
        <v>45904</v>
      </c>
    </row>
    <row r="10" spans="1:5" s="523" customFormat="1" ht="25.2" customHeight="1">
      <c r="A10" s="614" t="s">
        <v>330</v>
      </c>
      <c r="B10" s="615" t="s">
        <v>340</v>
      </c>
      <c r="C10" s="616" t="s">
        <v>406</v>
      </c>
      <c r="D10" s="617">
        <v>45903</v>
      </c>
      <c r="E10" s="618">
        <v>45904</v>
      </c>
    </row>
    <row r="11" spans="1:5" s="523" customFormat="1" ht="25.2" customHeight="1">
      <c r="A11" s="609" t="s">
        <v>336</v>
      </c>
      <c r="B11" s="610" t="s">
        <v>341</v>
      </c>
      <c r="C11" s="611" t="s">
        <v>407</v>
      </c>
      <c r="D11" s="612">
        <v>45903</v>
      </c>
      <c r="E11" s="613">
        <v>45904</v>
      </c>
    </row>
    <row r="12" spans="1:5" s="523" customFormat="1" ht="25.2" customHeight="1">
      <c r="A12" s="609" t="s">
        <v>330</v>
      </c>
      <c r="B12" s="610" t="s">
        <v>342</v>
      </c>
      <c r="C12" s="611" t="s">
        <v>408</v>
      </c>
      <c r="D12" s="612">
        <v>45903</v>
      </c>
      <c r="E12" s="613">
        <v>45903</v>
      </c>
    </row>
    <row r="13" spans="1:5" s="523" customFormat="1" ht="25.2" customHeight="1">
      <c r="A13" s="619" t="s">
        <v>343</v>
      </c>
      <c r="B13" s="620" t="s">
        <v>344</v>
      </c>
      <c r="C13" s="621" t="s">
        <v>409</v>
      </c>
      <c r="D13" s="622">
        <v>45903</v>
      </c>
      <c r="E13" s="623">
        <v>45903</v>
      </c>
    </row>
    <row r="14" spans="1:5" s="523" customFormat="1" ht="25.2" customHeight="1">
      <c r="A14" s="609" t="s">
        <v>330</v>
      </c>
      <c r="B14" s="610" t="s">
        <v>345</v>
      </c>
      <c r="C14" s="611" t="s">
        <v>410</v>
      </c>
      <c r="D14" s="612">
        <v>45903</v>
      </c>
      <c r="E14" s="613">
        <v>45903</v>
      </c>
    </row>
    <row r="15" spans="1:5" s="523" customFormat="1" ht="25.2" customHeight="1">
      <c r="A15" s="609" t="s">
        <v>330</v>
      </c>
      <c r="B15" s="610" t="s">
        <v>346</v>
      </c>
      <c r="C15" s="611" t="s">
        <v>411</v>
      </c>
      <c r="D15" s="612">
        <v>45903</v>
      </c>
      <c r="E15" s="613">
        <v>45903</v>
      </c>
    </row>
    <row r="16" spans="1:5" s="523" customFormat="1" ht="25.2" customHeight="1">
      <c r="A16" s="609" t="s">
        <v>343</v>
      </c>
      <c r="B16" s="610" t="s">
        <v>347</v>
      </c>
      <c r="C16" s="611" t="s">
        <v>412</v>
      </c>
      <c r="D16" s="612">
        <v>45903</v>
      </c>
      <c r="E16" s="613">
        <v>45903</v>
      </c>
    </row>
    <row r="17" spans="1:5" s="523" customFormat="1" ht="25.2" customHeight="1">
      <c r="A17" s="614" t="s">
        <v>330</v>
      </c>
      <c r="B17" s="615" t="s">
        <v>348</v>
      </c>
      <c r="C17" s="616" t="s">
        <v>413</v>
      </c>
      <c r="D17" s="617">
        <v>45903</v>
      </c>
      <c r="E17" s="618">
        <v>45903</v>
      </c>
    </row>
    <row r="18" spans="1:5" s="523" customFormat="1" ht="25.2" customHeight="1">
      <c r="A18" s="614" t="s">
        <v>330</v>
      </c>
      <c r="B18" s="615" t="s">
        <v>349</v>
      </c>
      <c r="C18" s="616" t="s">
        <v>414</v>
      </c>
      <c r="D18" s="617">
        <v>45903</v>
      </c>
      <c r="E18" s="618">
        <v>45903</v>
      </c>
    </row>
    <row r="19" spans="1:5" s="523" customFormat="1" ht="25.2" customHeight="1">
      <c r="A19" s="609" t="s">
        <v>350</v>
      </c>
      <c r="B19" s="610" t="s">
        <v>351</v>
      </c>
      <c r="C19" s="611" t="s">
        <v>415</v>
      </c>
      <c r="D19" s="612">
        <v>45903</v>
      </c>
      <c r="E19" s="613">
        <v>45903</v>
      </c>
    </row>
    <row r="20" spans="1:5" s="523" customFormat="1" ht="25.2" customHeight="1">
      <c r="A20" s="614" t="s">
        <v>330</v>
      </c>
      <c r="B20" s="615" t="s">
        <v>352</v>
      </c>
      <c r="C20" s="616" t="s">
        <v>416</v>
      </c>
      <c r="D20" s="617">
        <v>45903</v>
      </c>
      <c r="E20" s="618">
        <v>45903</v>
      </c>
    </row>
    <row r="21" spans="1:5" s="523" customFormat="1" ht="25.2" customHeight="1">
      <c r="A21" s="609" t="s">
        <v>330</v>
      </c>
      <c r="B21" s="610" t="s">
        <v>353</v>
      </c>
      <c r="C21" s="611" t="s">
        <v>354</v>
      </c>
      <c r="D21" s="612">
        <v>45902</v>
      </c>
      <c r="E21" s="613">
        <v>45903</v>
      </c>
    </row>
    <row r="22" spans="1:5" s="523" customFormat="1" ht="25.2" customHeight="1">
      <c r="A22" s="614" t="s">
        <v>330</v>
      </c>
      <c r="B22" s="615" t="s">
        <v>355</v>
      </c>
      <c r="C22" s="616" t="s">
        <v>356</v>
      </c>
      <c r="D22" s="617">
        <v>45902</v>
      </c>
      <c r="E22" s="618">
        <v>45903</v>
      </c>
    </row>
    <row r="23" spans="1:5" s="523" customFormat="1" ht="25.2" customHeight="1">
      <c r="A23" s="507" t="s">
        <v>343</v>
      </c>
      <c r="B23" s="508" t="s">
        <v>357</v>
      </c>
      <c r="C23" s="509" t="s">
        <v>358</v>
      </c>
      <c r="D23" s="510">
        <v>45902</v>
      </c>
      <c r="E23" s="511">
        <v>45903</v>
      </c>
    </row>
    <row r="24" spans="1:5" s="523" customFormat="1" ht="25.2" customHeight="1">
      <c r="A24" s="609" t="s">
        <v>330</v>
      </c>
      <c r="B24" s="610" t="s">
        <v>359</v>
      </c>
      <c r="C24" s="611" t="s">
        <v>360</v>
      </c>
      <c r="D24" s="612">
        <v>45902</v>
      </c>
      <c r="E24" s="613">
        <v>45903</v>
      </c>
    </row>
    <row r="25" spans="1:5" s="523" customFormat="1" ht="25.2" customHeight="1">
      <c r="A25" s="609" t="s">
        <v>343</v>
      </c>
      <c r="B25" s="610" t="s">
        <v>361</v>
      </c>
      <c r="C25" s="611" t="s">
        <v>362</v>
      </c>
      <c r="D25" s="612">
        <v>45902</v>
      </c>
      <c r="E25" s="613">
        <v>45902</v>
      </c>
    </row>
    <row r="26" spans="1:5" s="523" customFormat="1" ht="25.2" customHeight="1">
      <c r="A26" s="614" t="s">
        <v>336</v>
      </c>
      <c r="B26" s="615" t="s">
        <v>363</v>
      </c>
      <c r="C26" s="616" t="s">
        <v>364</v>
      </c>
      <c r="D26" s="617">
        <v>45902</v>
      </c>
      <c r="E26" s="618">
        <v>45902</v>
      </c>
    </row>
    <row r="27" spans="1:5" s="523" customFormat="1" ht="25.2" customHeight="1">
      <c r="A27" s="624" t="s">
        <v>330</v>
      </c>
      <c r="B27" s="625" t="s">
        <v>365</v>
      </c>
      <c r="C27" s="626" t="s">
        <v>366</v>
      </c>
      <c r="D27" s="627">
        <v>45902</v>
      </c>
      <c r="E27" s="628">
        <v>45902</v>
      </c>
    </row>
    <row r="28" spans="1:5" s="523" customFormat="1" ht="25.2" customHeight="1">
      <c r="A28" s="619" t="s">
        <v>330</v>
      </c>
      <c r="B28" s="620" t="s">
        <v>367</v>
      </c>
      <c r="C28" s="621" t="s">
        <v>368</v>
      </c>
      <c r="D28" s="622">
        <v>45902</v>
      </c>
      <c r="E28" s="623">
        <v>45902</v>
      </c>
    </row>
    <row r="29" spans="1:5" s="523" customFormat="1" ht="25.2" customHeight="1">
      <c r="A29" s="507" t="s">
        <v>330</v>
      </c>
      <c r="B29" s="508" t="s">
        <v>369</v>
      </c>
      <c r="C29" s="509" t="s">
        <v>370</v>
      </c>
      <c r="D29" s="510">
        <v>45902</v>
      </c>
      <c r="E29" s="511">
        <v>45902</v>
      </c>
    </row>
    <row r="30" spans="1:5" s="523" customFormat="1" ht="25.2" customHeight="1">
      <c r="A30" s="609" t="s">
        <v>330</v>
      </c>
      <c r="B30" s="610" t="s">
        <v>371</v>
      </c>
      <c r="C30" s="611" t="s">
        <v>372</v>
      </c>
      <c r="D30" s="612">
        <v>45902</v>
      </c>
      <c r="E30" s="613">
        <v>45902</v>
      </c>
    </row>
    <row r="31" spans="1:5" s="523" customFormat="1" ht="25.2" customHeight="1">
      <c r="A31" s="614" t="s">
        <v>330</v>
      </c>
      <c r="B31" s="615" t="s">
        <v>355</v>
      </c>
      <c r="C31" s="616" t="s">
        <v>373</v>
      </c>
      <c r="D31" s="617">
        <v>45901</v>
      </c>
      <c r="E31" s="618">
        <v>45902</v>
      </c>
    </row>
    <row r="32" spans="1:5" s="523" customFormat="1" ht="25.2" customHeight="1">
      <c r="A32" s="609" t="s">
        <v>330</v>
      </c>
      <c r="B32" s="610" t="s">
        <v>374</v>
      </c>
      <c r="C32" s="611" t="s">
        <v>375</v>
      </c>
      <c r="D32" s="612">
        <v>45901</v>
      </c>
      <c r="E32" s="613">
        <v>45902</v>
      </c>
    </row>
    <row r="33" spans="1:5" s="523" customFormat="1" ht="25.2" customHeight="1">
      <c r="A33" s="614" t="s">
        <v>330</v>
      </c>
      <c r="B33" s="615" t="s">
        <v>376</v>
      </c>
      <c r="C33" s="616" t="s">
        <v>377</v>
      </c>
      <c r="D33" s="617">
        <v>45901</v>
      </c>
      <c r="E33" s="618">
        <v>45902</v>
      </c>
    </row>
    <row r="34" spans="1:5" s="523" customFormat="1" ht="25.2" customHeight="1">
      <c r="A34" s="614" t="s">
        <v>330</v>
      </c>
      <c r="B34" s="615" t="s">
        <v>378</v>
      </c>
      <c r="C34" s="616" t="s">
        <v>379</v>
      </c>
      <c r="D34" s="617">
        <v>45901</v>
      </c>
      <c r="E34" s="618">
        <v>45902</v>
      </c>
    </row>
    <row r="35" spans="1:5" s="523" customFormat="1" ht="25.2" customHeight="1">
      <c r="A35" s="609" t="s">
        <v>330</v>
      </c>
      <c r="B35" s="610" t="s">
        <v>378</v>
      </c>
      <c r="C35" s="611" t="s">
        <v>380</v>
      </c>
      <c r="D35" s="612">
        <v>45901</v>
      </c>
      <c r="E35" s="613">
        <v>45902</v>
      </c>
    </row>
    <row r="36" spans="1:5" s="523" customFormat="1" ht="25.2" customHeight="1">
      <c r="A36" s="634" t="s">
        <v>330</v>
      </c>
      <c r="B36" s="635" t="s">
        <v>381</v>
      </c>
      <c r="C36" s="636" t="s">
        <v>382</v>
      </c>
      <c r="D36" s="637">
        <v>45901</v>
      </c>
      <c r="E36" s="638">
        <v>45902</v>
      </c>
    </row>
    <row r="37" spans="1:5" s="523" customFormat="1" ht="25.2" customHeight="1">
      <c r="A37" s="614" t="s">
        <v>330</v>
      </c>
      <c r="B37" s="615" t="s">
        <v>333</v>
      </c>
      <c r="C37" s="616" t="s">
        <v>383</v>
      </c>
      <c r="D37" s="617">
        <v>45901</v>
      </c>
      <c r="E37" s="618">
        <v>45901</v>
      </c>
    </row>
    <row r="38" spans="1:5" s="523" customFormat="1" ht="25.2" customHeight="1">
      <c r="A38" s="619" t="s">
        <v>336</v>
      </c>
      <c r="B38" s="620" t="s">
        <v>384</v>
      </c>
      <c r="C38" s="621" t="s">
        <v>385</v>
      </c>
      <c r="D38" s="622">
        <v>45901</v>
      </c>
      <c r="E38" s="623">
        <v>45901</v>
      </c>
    </row>
    <row r="39" spans="1:5" s="523" customFormat="1" ht="25.2" customHeight="1">
      <c r="A39" s="609" t="s">
        <v>330</v>
      </c>
      <c r="B39" s="610" t="s">
        <v>386</v>
      </c>
      <c r="C39" s="611" t="s">
        <v>387</v>
      </c>
      <c r="D39" s="612">
        <v>45901</v>
      </c>
      <c r="E39" s="613">
        <v>45901</v>
      </c>
    </row>
    <row r="40" spans="1:5" s="523" customFormat="1" ht="25.2" customHeight="1">
      <c r="A40" s="609" t="s">
        <v>330</v>
      </c>
      <c r="B40" s="610" t="s">
        <v>388</v>
      </c>
      <c r="C40" s="611" t="s">
        <v>389</v>
      </c>
      <c r="D40" s="612">
        <v>45901</v>
      </c>
      <c r="E40" s="613">
        <v>45901</v>
      </c>
    </row>
    <row r="41" spans="1:5" s="523" customFormat="1" ht="25.2" customHeight="1">
      <c r="A41" s="609" t="s">
        <v>350</v>
      </c>
      <c r="B41" s="610" t="s">
        <v>390</v>
      </c>
      <c r="C41" s="611" t="s">
        <v>391</v>
      </c>
      <c r="D41" s="612">
        <v>45898</v>
      </c>
      <c r="E41" s="613">
        <v>45901</v>
      </c>
    </row>
    <row r="42" spans="1:5" s="523" customFormat="1" ht="25.2" customHeight="1">
      <c r="A42" s="624" t="s">
        <v>330</v>
      </c>
      <c r="B42" s="625" t="s">
        <v>392</v>
      </c>
      <c r="C42" s="626" t="s">
        <v>393</v>
      </c>
      <c r="D42" s="627">
        <v>45898</v>
      </c>
      <c r="E42" s="628">
        <v>45901</v>
      </c>
    </row>
    <row r="43" spans="1:5" s="523" customFormat="1" ht="25.2" customHeight="1">
      <c r="A43" s="507" t="s">
        <v>330</v>
      </c>
      <c r="B43" s="508" t="s">
        <v>394</v>
      </c>
      <c r="C43" s="509" t="s">
        <v>395</v>
      </c>
      <c r="D43" s="510">
        <v>45898</v>
      </c>
      <c r="E43" s="511">
        <v>45901</v>
      </c>
    </row>
    <row r="44" spans="1:5" s="523" customFormat="1" ht="25.2" customHeight="1">
      <c r="A44" s="624" t="s">
        <v>336</v>
      </c>
      <c r="B44" s="625" t="s">
        <v>396</v>
      </c>
      <c r="C44" s="626" t="s">
        <v>397</v>
      </c>
      <c r="D44" s="627">
        <v>45898</v>
      </c>
      <c r="E44" s="628">
        <v>45901</v>
      </c>
    </row>
    <row r="45" spans="1:5" s="523" customFormat="1" ht="25.2" customHeight="1">
      <c r="A45" s="507" t="s">
        <v>330</v>
      </c>
      <c r="B45" s="508" t="s">
        <v>398</v>
      </c>
      <c r="C45" s="509" t="s">
        <v>399</v>
      </c>
      <c r="D45" s="510">
        <v>45898</v>
      </c>
      <c r="E45" s="511">
        <v>45901</v>
      </c>
    </row>
    <row r="46" spans="1:5" s="523" customFormat="1" ht="25.2" customHeight="1">
      <c r="A46" s="507"/>
      <c r="B46" s="508"/>
      <c r="C46" s="509"/>
      <c r="D46" s="510"/>
      <c r="E46" s="511"/>
    </row>
    <row r="47" spans="1:5" s="45" customFormat="1" ht="25.2" customHeight="1">
      <c r="A47" s="507"/>
      <c r="B47" s="508"/>
      <c r="C47" s="509"/>
      <c r="D47" s="510"/>
      <c r="E47" s="511"/>
    </row>
    <row r="48" spans="1:5" ht="27.6" customHeight="1">
      <c r="A48" s="186" t="s">
        <v>200</v>
      </c>
      <c r="B48" s="187">
        <v>44</v>
      </c>
      <c r="C48" s="189"/>
      <c r="D48" s="127"/>
      <c r="E48" s="127"/>
    </row>
    <row r="49" spans="1:5" ht="19.2" customHeight="1">
      <c r="B49" s="312" t="s">
        <v>196</v>
      </c>
      <c r="C49" s="522"/>
      <c r="D49" s="128"/>
      <c r="E49" s="128"/>
    </row>
    <row r="50" spans="1:5" ht="30" customHeight="1">
      <c r="B50" s="328"/>
      <c r="D50" s="128"/>
      <c r="E50" s="128"/>
    </row>
    <row r="51" spans="1:5" ht="30" customHeight="1">
      <c r="B51" s="328"/>
      <c r="D51" s="128"/>
      <c r="E51" s="128"/>
    </row>
    <row r="52" spans="1:5" ht="16.95" customHeight="1">
      <c r="A52" s="111" t="s">
        <v>174</v>
      </c>
    </row>
    <row r="53" spans="1:5" ht="16.95" customHeight="1">
      <c r="A53" s="919" t="s">
        <v>175</v>
      </c>
      <c r="B53" s="919"/>
      <c r="C53" s="919"/>
    </row>
    <row r="56" spans="1:5">
      <c r="A56" s="1"/>
      <c r="B56" s="1"/>
      <c r="C56" s="1"/>
      <c r="D56" s="1"/>
      <c r="E56" s="1"/>
    </row>
    <row r="57" spans="1:5">
      <c r="A57" s="1"/>
      <c r="B57" s="1"/>
      <c r="C57" s="1"/>
      <c r="D57" s="1"/>
      <c r="E57" s="1"/>
    </row>
    <row r="58" spans="1:5">
      <c r="A58" s="1"/>
      <c r="B58" s="1"/>
      <c r="C58" s="1"/>
      <c r="D58" s="1"/>
      <c r="E58" s="1"/>
    </row>
    <row r="59" spans="1:5">
      <c r="A59" s="1"/>
      <c r="B59" s="1"/>
      <c r="C59" s="1"/>
      <c r="D59" s="1"/>
      <c r="E59" s="1"/>
    </row>
    <row r="60" spans="1:5">
      <c r="A60" s="1"/>
      <c r="B60" s="1"/>
      <c r="C60" s="1"/>
      <c r="D60" s="1"/>
      <c r="E60" s="1"/>
    </row>
    <row r="61" spans="1:5">
      <c r="A61" s="1"/>
      <c r="B61" s="1"/>
      <c r="C61" s="1"/>
      <c r="D61" s="1"/>
      <c r="E61" s="1"/>
    </row>
    <row r="62" spans="1:5">
      <c r="A62" s="1"/>
      <c r="B62" s="1"/>
      <c r="C62" s="1"/>
      <c r="D62" s="1"/>
      <c r="E62" s="1"/>
    </row>
  </sheetData>
  <autoFilter ref="A1:E49" xr:uid="{00000000-0001-0000-0800-000000000000}"/>
  <mergeCells count="1">
    <mergeCell ref="A53:C53"/>
  </mergeCells>
  <phoneticPr fontId="26"/>
  <printOptions horizontalCentered="1" verticalCentered="1"/>
  <pageMargins left="0.64" right="0.39" top="0.98425196850393704" bottom="0.7" header="0.51181102362204722" footer="0.51181102362204722"/>
  <pageSetup paperSize="9" scale="28" orientation="landscape" horizontalDpi="300" verticalDpi="300" r:id="rId1"/>
  <headerFooter alignWithMargins="0"/>
  <colBreaks count="1" manualBreakCount="1">
    <brk id="5" max="2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21"/>
  <sheetViews>
    <sheetView view="pageBreakPreview" zoomScale="81" zoomScaleNormal="100" zoomScaleSheetLayoutView="81" workbookViewId="0">
      <selection activeCell="K23" sqref="K23"/>
    </sheetView>
  </sheetViews>
  <sheetFormatPr defaultColWidth="9" defaultRowHeight="36" customHeight="1"/>
  <cols>
    <col min="1" max="13" width="9" style="1"/>
    <col min="14" max="14" width="122.44140625" style="1" customWidth="1"/>
    <col min="15" max="15" width="26.88671875" style="4" customWidth="1"/>
    <col min="16" max="16384" width="9" style="1"/>
  </cols>
  <sheetData>
    <row r="1" spans="1:14" ht="46.2" customHeight="1" thickBot="1">
      <c r="A1" s="920" t="s">
        <v>234</v>
      </c>
      <c r="B1" s="921"/>
      <c r="C1" s="921"/>
      <c r="D1" s="921"/>
      <c r="E1" s="921"/>
      <c r="F1" s="921"/>
      <c r="G1" s="921"/>
      <c r="H1" s="921"/>
      <c r="I1" s="921"/>
      <c r="J1" s="921"/>
      <c r="K1" s="921"/>
      <c r="L1" s="921"/>
      <c r="M1" s="921"/>
      <c r="N1" s="922"/>
    </row>
    <row r="2" spans="1:14" ht="46.95" customHeight="1">
      <c r="A2" s="923" t="s">
        <v>464</v>
      </c>
      <c r="B2" s="924"/>
      <c r="C2" s="924"/>
      <c r="D2" s="924"/>
      <c r="E2" s="924"/>
      <c r="F2" s="924"/>
      <c r="G2" s="924"/>
      <c r="H2" s="924"/>
      <c r="I2" s="924"/>
      <c r="J2" s="924"/>
      <c r="K2" s="924"/>
      <c r="L2" s="924"/>
      <c r="M2" s="924"/>
      <c r="N2" s="925"/>
    </row>
    <row r="3" spans="1:14" s="357" customFormat="1" ht="93" customHeight="1">
      <c r="A3" s="926" t="s">
        <v>465</v>
      </c>
      <c r="B3" s="927"/>
      <c r="C3" s="927"/>
      <c r="D3" s="927"/>
      <c r="E3" s="927"/>
      <c r="F3" s="927"/>
      <c r="G3" s="927"/>
      <c r="H3" s="927"/>
      <c r="I3" s="927"/>
      <c r="J3" s="927"/>
      <c r="K3" s="927"/>
      <c r="L3" s="927"/>
      <c r="M3" s="927"/>
      <c r="N3" s="928"/>
    </row>
    <row r="4" spans="1:14" s="357" customFormat="1" ht="36.6" customHeight="1" thickBot="1">
      <c r="A4" s="929" t="s">
        <v>466</v>
      </c>
      <c r="B4" s="930"/>
      <c r="C4" s="930"/>
      <c r="D4" s="930"/>
      <c r="E4" s="930"/>
      <c r="F4" s="930"/>
      <c r="G4" s="930"/>
      <c r="H4" s="930"/>
      <c r="I4" s="930"/>
      <c r="J4" s="930"/>
      <c r="K4" s="930"/>
      <c r="L4" s="930"/>
      <c r="M4" s="930"/>
      <c r="N4" s="930"/>
    </row>
    <row r="5" spans="1:14" s="357" customFormat="1" ht="44.4" customHeight="1">
      <c r="A5" s="923" t="s">
        <v>467</v>
      </c>
      <c r="B5" s="924"/>
      <c r="C5" s="924"/>
      <c r="D5" s="924"/>
      <c r="E5" s="924"/>
      <c r="F5" s="924"/>
      <c r="G5" s="924"/>
      <c r="H5" s="924"/>
      <c r="I5" s="924"/>
      <c r="J5" s="924"/>
      <c r="K5" s="924"/>
      <c r="L5" s="924"/>
      <c r="M5" s="924"/>
      <c r="N5" s="925"/>
    </row>
    <row r="6" spans="1:14" s="357" customFormat="1" ht="174" customHeight="1" thickBot="1">
      <c r="A6" s="932" t="s">
        <v>468</v>
      </c>
      <c r="B6" s="932"/>
      <c r="C6" s="932"/>
      <c r="D6" s="932"/>
      <c r="E6" s="932"/>
      <c r="F6" s="932"/>
      <c r="G6" s="932"/>
      <c r="H6" s="932"/>
      <c r="I6" s="932"/>
      <c r="J6" s="932"/>
      <c r="K6" s="932"/>
      <c r="L6" s="932"/>
      <c r="M6" s="932"/>
      <c r="N6" s="932"/>
    </row>
    <row r="7" spans="1:14" s="357" customFormat="1" ht="37.200000000000003" customHeight="1" thickBot="1">
      <c r="A7" s="934" t="s">
        <v>469</v>
      </c>
      <c r="B7" s="935"/>
      <c r="C7" s="935"/>
      <c r="D7" s="935"/>
      <c r="E7" s="935"/>
      <c r="F7" s="935"/>
      <c r="G7" s="935"/>
      <c r="H7" s="935"/>
      <c r="I7" s="935"/>
      <c r="J7" s="935"/>
      <c r="K7" s="935"/>
      <c r="L7" s="935"/>
      <c r="M7" s="935"/>
      <c r="N7" s="935"/>
    </row>
    <row r="8" spans="1:14" s="357" customFormat="1" ht="46.8" customHeight="1">
      <c r="A8" s="933" t="s">
        <v>470</v>
      </c>
      <c r="B8" s="924"/>
      <c r="C8" s="924"/>
      <c r="D8" s="924"/>
      <c r="E8" s="924"/>
      <c r="F8" s="924"/>
      <c r="G8" s="924"/>
      <c r="H8" s="924"/>
      <c r="I8" s="924"/>
      <c r="J8" s="924"/>
      <c r="K8" s="924"/>
      <c r="L8" s="924"/>
      <c r="M8" s="924"/>
      <c r="N8" s="925"/>
    </row>
    <row r="9" spans="1:14" s="357" customFormat="1" ht="381" customHeight="1">
      <c r="A9" s="926" t="s">
        <v>471</v>
      </c>
      <c r="B9" s="927"/>
      <c r="C9" s="927"/>
      <c r="D9" s="927"/>
      <c r="E9" s="927"/>
      <c r="F9" s="927"/>
      <c r="G9" s="927"/>
      <c r="H9" s="927"/>
      <c r="I9" s="927"/>
      <c r="J9" s="927"/>
      <c r="K9" s="927"/>
      <c r="L9" s="927"/>
      <c r="M9" s="927"/>
      <c r="N9" s="928"/>
    </row>
    <row r="10" spans="1:14" s="357" customFormat="1" ht="42" customHeight="1" thickBot="1">
      <c r="A10" s="936" t="s">
        <v>472</v>
      </c>
      <c r="B10" s="937"/>
      <c r="C10" s="937"/>
      <c r="D10" s="937"/>
      <c r="E10" s="937"/>
      <c r="F10" s="937"/>
      <c r="G10" s="937"/>
      <c r="H10" s="937"/>
      <c r="I10" s="937"/>
      <c r="J10" s="937"/>
      <c r="K10" s="937"/>
      <c r="L10" s="937"/>
      <c r="M10" s="937"/>
      <c r="N10" s="938"/>
    </row>
    <row r="11" spans="1:14" s="357" customFormat="1" ht="43.8" hidden="1" customHeight="1">
      <c r="A11" s="939"/>
      <c r="B11" s="940"/>
      <c r="C11" s="940"/>
      <c r="D11" s="940"/>
      <c r="E11" s="940"/>
      <c r="F11" s="940"/>
      <c r="G11" s="940"/>
      <c r="H11" s="940"/>
      <c r="I11" s="940"/>
      <c r="J11" s="940"/>
      <c r="K11" s="940"/>
      <c r="L11" s="940"/>
      <c r="M11" s="940"/>
      <c r="N11" s="941"/>
    </row>
    <row r="12" spans="1:14" s="357" customFormat="1" ht="187.2" hidden="1" customHeight="1">
      <c r="A12" s="926"/>
      <c r="B12" s="927"/>
      <c r="C12" s="927"/>
      <c r="D12" s="927"/>
      <c r="E12" s="927"/>
      <c r="F12" s="927"/>
      <c r="G12" s="927"/>
      <c r="H12" s="927"/>
      <c r="I12" s="927"/>
      <c r="J12" s="927"/>
      <c r="K12" s="927"/>
      <c r="L12" s="927"/>
      <c r="M12" s="927"/>
      <c r="N12" s="928"/>
    </row>
    <row r="13" spans="1:14" s="357" customFormat="1" ht="36" hidden="1" customHeight="1" thickBot="1">
      <c r="A13" s="942"/>
      <c r="B13" s="943"/>
      <c r="C13" s="943"/>
      <c r="D13" s="943"/>
      <c r="E13" s="943"/>
      <c r="F13" s="943"/>
      <c r="G13" s="943"/>
      <c r="H13" s="943"/>
      <c r="I13" s="943"/>
      <c r="J13" s="943"/>
      <c r="K13" s="943"/>
      <c r="L13" s="943"/>
      <c r="M13" s="943"/>
      <c r="N13" s="944"/>
    </row>
    <row r="14" spans="1:14" s="357" customFormat="1" ht="41.4" hidden="1" customHeight="1">
      <c r="A14" s="939"/>
      <c r="B14" s="940"/>
      <c r="C14" s="940"/>
      <c r="D14" s="940"/>
      <c r="E14" s="940"/>
      <c r="F14" s="940"/>
      <c r="G14" s="940"/>
      <c r="H14" s="940"/>
      <c r="I14" s="940"/>
      <c r="J14" s="940"/>
      <c r="K14" s="940"/>
      <c r="L14" s="940"/>
      <c r="M14" s="940"/>
      <c r="N14" s="941"/>
    </row>
    <row r="15" spans="1:14" s="357" customFormat="1" ht="219.6" hidden="1" customHeight="1">
      <c r="A15" s="949"/>
      <c r="B15" s="950"/>
      <c r="C15" s="950"/>
      <c r="D15" s="950"/>
      <c r="E15" s="950"/>
      <c r="F15" s="950"/>
      <c r="G15" s="950"/>
      <c r="H15" s="950"/>
      <c r="I15" s="950"/>
      <c r="J15" s="950"/>
      <c r="K15" s="950"/>
      <c r="L15" s="950"/>
      <c r="M15" s="950"/>
      <c r="N15" s="951"/>
    </row>
    <row r="16" spans="1:14" s="357" customFormat="1" ht="36" hidden="1" customHeight="1" thickBot="1">
      <c r="A16" s="942"/>
      <c r="B16" s="943"/>
      <c r="C16" s="943"/>
      <c r="D16" s="943"/>
      <c r="E16" s="943"/>
      <c r="F16" s="943"/>
      <c r="G16" s="943"/>
      <c r="H16" s="943"/>
      <c r="I16" s="943"/>
      <c r="J16" s="943"/>
      <c r="K16" s="943"/>
      <c r="L16" s="943"/>
      <c r="M16" s="943"/>
      <c r="N16" s="944"/>
    </row>
    <row r="17" spans="1:14" s="357" customFormat="1" ht="45" hidden="1" customHeight="1">
      <c r="A17" s="948"/>
      <c r="B17" s="940"/>
      <c r="C17" s="940"/>
      <c r="D17" s="940"/>
      <c r="E17" s="940"/>
      <c r="F17" s="940"/>
      <c r="G17" s="940"/>
      <c r="H17" s="940"/>
      <c r="I17" s="940"/>
      <c r="J17" s="940"/>
      <c r="K17" s="940"/>
      <c r="L17" s="940"/>
      <c r="M17" s="940"/>
      <c r="N17" s="941"/>
    </row>
    <row r="18" spans="1:14" ht="189" hidden="1" customHeight="1">
      <c r="A18" s="945"/>
      <c r="B18" s="946"/>
      <c r="C18" s="946"/>
      <c r="D18" s="946"/>
      <c r="E18" s="946"/>
      <c r="F18" s="946"/>
      <c r="G18" s="946"/>
      <c r="H18" s="946"/>
      <c r="I18" s="946"/>
      <c r="J18" s="946"/>
      <c r="K18" s="946"/>
      <c r="L18" s="946"/>
      <c r="M18" s="946"/>
      <c r="N18" s="947"/>
    </row>
    <row r="19" spans="1:14" ht="36" hidden="1" customHeight="1" thickBot="1">
      <c r="A19" s="942"/>
      <c r="B19" s="943"/>
      <c r="C19" s="943"/>
      <c r="D19" s="943"/>
      <c r="E19" s="943"/>
      <c r="F19" s="943"/>
      <c r="G19" s="943"/>
      <c r="H19" s="943"/>
      <c r="I19" s="943"/>
      <c r="J19" s="943"/>
      <c r="K19" s="943"/>
      <c r="L19" s="943"/>
      <c r="M19" s="943"/>
      <c r="N19" s="944"/>
    </row>
    <row r="20" spans="1:14" ht="36" customHeight="1">
      <c r="A20" s="931"/>
      <c r="B20" s="931"/>
      <c r="C20" s="931"/>
      <c r="D20" s="931"/>
      <c r="E20" s="931"/>
      <c r="F20" s="931"/>
      <c r="G20" s="931"/>
      <c r="H20" s="931"/>
      <c r="I20" s="931"/>
      <c r="J20" s="931"/>
      <c r="K20" s="931"/>
      <c r="L20" s="931"/>
      <c r="M20" s="931"/>
      <c r="N20" s="931"/>
    </row>
    <row r="21" spans="1:14" ht="36" customHeight="1">
      <c r="A21" s="798"/>
      <c r="B21" s="798"/>
      <c r="C21" s="798"/>
      <c r="D21" s="798"/>
      <c r="E21" s="798"/>
      <c r="F21" s="798"/>
      <c r="G21" s="798"/>
      <c r="H21" s="798"/>
      <c r="I21" s="798"/>
      <c r="J21" s="798"/>
      <c r="K21" s="798"/>
      <c r="L21" s="798"/>
      <c r="M21" s="798"/>
      <c r="N21" s="798"/>
    </row>
  </sheetData>
  <mergeCells count="20">
    <mergeCell ref="A20:N21"/>
    <mergeCell ref="A6:N6"/>
    <mergeCell ref="A8:N8"/>
    <mergeCell ref="A7:N7"/>
    <mergeCell ref="A12:N12"/>
    <mergeCell ref="A9:N9"/>
    <mergeCell ref="A10:N10"/>
    <mergeCell ref="A11:N11"/>
    <mergeCell ref="A13:N13"/>
    <mergeCell ref="A18:N18"/>
    <mergeCell ref="A19:N19"/>
    <mergeCell ref="A17:N17"/>
    <mergeCell ref="A14:N14"/>
    <mergeCell ref="A15:N15"/>
    <mergeCell ref="A16:N16"/>
    <mergeCell ref="A1:N1"/>
    <mergeCell ref="A2:N2"/>
    <mergeCell ref="A3:N3"/>
    <mergeCell ref="A5:N5"/>
    <mergeCell ref="A4:N4"/>
  </mergeCells>
  <phoneticPr fontId="15"/>
  <hyperlinks>
    <hyperlink ref="A4" r:id="rId1" xr:uid="{8F057801-DED8-441E-8414-394FCA8E197F}"/>
    <hyperlink ref="A7" r:id="rId2" xr:uid="{A3F61878-28AD-4622-B75B-0E85C15E1B1F}"/>
    <hyperlink ref="A10" r:id="rId3" xr:uid="{9CD49A01-9043-41DA-8D3F-DE990CEF472C}"/>
  </hyperlinks>
  <pageMargins left="0.7" right="0.7" top="0.75" bottom="0.75" header="0.3" footer="0.3"/>
  <pageSetup paperSize="9" scale="37" orientation="portrait" horizontalDpi="300" verticalDpi="300"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D6C7-DC80-49A8-9AE8-9E8D47E71E83}">
  <sheetPr codeName="Sheet12">
    <tabColor theme="1"/>
  </sheetPr>
  <dimension ref="A1:C49"/>
  <sheetViews>
    <sheetView view="pageBreakPreview" zoomScale="76" zoomScaleNormal="75" zoomScaleSheetLayoutView="76" workbookViewId="0">
      <selection activeCell="A21" sqref="A21"/>
    </sheetView>
  </sheetViews>
  <sheetFormatPr defaultColWidth="9" defaultRowHeight="19.2"/>
  <cols>
    <col min="1" max="1" width="231.88671875" style="3" customWidth="1"/>
    <col min="2" max="2" width="33.109375" style="2" hidden="1" customWidth="1"/>
    <col min="3" max="3" width="25.109375" style="115" customWidth="1"/>
    <col min="4" max="16384" width="9" style="1"/>
  </cols>
  <sheetData>
    <row r="1" spans="1:3" s="15" customFormat="1" ht="46.2" customHeight="1" thickBot="1">
      <c r="A1" s="238" t="s">
        <v>233</v>
      </c>
      <c r="B1" s="238" t="s">
        <v>201</v>
      </c>
      <c r="C1" s="286" t="s">
        <v>202</v>
      </c>
    </row>
    <row r="2" spans="1:3" ht="46.95" customHeight="1">
      <c r="A2" s="169" t="s">
        <v>444</v>
      </c>
      <c r="B2" s="229"/>
      <c r="C2" s="952">
        <v>45905</v>
      </c>
    </row>
    <row r="3" spans="1:3" ht="158.4" customHeight="1" thickBot="1">
      <c r="A3" s="517" t="s">
        <v>445</v>
      </c>
      <c r="B3" s="230"/>
      <c r="C3" s="953"/>
    </row>
    <row r="4" spans="1:3" ht="44.4" customHeight="1" thickBot="1">
      <c r="A4" s="577" t="s">
        <v>446</v>
      </c>
      <c r="B4" s="578"/>
      <c r="C4" s="579"/>
    </row>
    <row r="5" spans="1:3" ht="44.4" customHeight="1">
      <c r="A5" s="576" t="s">
        <v>447</v>
      </c>
      <c r="B5" s="1"/>
      <c r="C5" s="345"/>
    </row>
    <row r="6" spans="1:3" ht="142.80000000000001" customHeight="1">
      <c r="A6" s="494" t="s">
        <v>448</v>
      </c>
      <c r="B6" s="1"/>
      <c r="C6" s="324">
        <v>45905</v>
      </c>
    </row>
    <row r="7" spans="1:3" ht="42.6" customHeight="1" thickBot="1">
      <c r="A7" s="493" t="s">
        <v>449</v>
      </c>
      <c r="B7" s="1"/>
      <c r="C7" s="345"/>
    </row>
    <row r="8" spans="1:3" ht="44.4" customHeight="1">
      <c r="A8" s="520" t="s">
        <v>450</v>
      </c>
      <c r="B8" s="1"/>
      <c r="C8" s="350"/>
    </row>
    <row r="9" spans="1:3" ht="376.8" customHeight="1">
      <c r="A9" s="495" t="s">
        <v>451</v>
      </c>
      <c r="B9" s="1"/>
      <c r="C9" s="324">
        <v>45905</v>
      </c>
    </row>
    <row r="10" spans="1:3" ht="34.950000000000003" customHeight="1" thickBot="1">
      <c r="A10" s="493" t="s">
        <v>452</v>
      </c>
      <c r="B10" s="1"/>
      <c r="C10" s="351"/>
    </row>
    <row r="11" spans="1:3" ht="45.6" customHeight="1">
      <c r="A11" s="580" t="s">
        <v>453</v>
      </c>
      <c r="B11" s="229"/>
      <c r="C11" s="329"/>
    </row>
    <row r="12" spans="1:3" ht="405" customHeight="1" thickBot="1">
      <c r="A12" s="514" t="s">
        <v>454</v>
      </c>
      <c r="B12" s="230"/>
      <c r="C12" s="332">
        <v>45903</v>
      </c>
    </row>
    <row r="13" spans="1:3" ht="38.4" customHeight="1" thickBot="1">
      <c r="A13" s="639" t="s">
        <v>455</v>
      </c>
      <c r="B13" s="289"/>
      <c r="C13" s="290"/>
    </row>
    <row r="14" spans="1:3" ht="43.8" customHeight="1">
      <c r="A14" s="169" t="s">
        <v>456</v>
      </c>
      <c r="B14" s="229"/>
      <c r="C14" s="952"/>
    </row>
    <row r="15" spans="1:3" ht="349.2" customHeight="1" thickBot="1">
      <c r="A15" s="496" t="s">
        <v>457</v>
      </c>
      <c r="B15" s="230"/>
      <c r="C15" s="953"/>
    </row>
    <row r="16" spans="1:3" ht="43.8" customHeight="1" thickBot="1">
      <c r="A16" s="463" t="s">
        <v>458</v>
      </c>
      <c r="B16" s="1"/>
      <c r="C16" s="287"/>
    </row>
    <row r="17" spans="1:3" ht="43.8" customHeight="1">
      <c r="A17" s="237" t="s">
        <v>459</v>
      </c>
      <c r="B17" s="231"/>
      <c r="C17" s="955">
        <v>45902</v>
      </c>
    </row>
    <row r="18" spans="1:3" ht="325.2" customHeight="1">
      <c r="A18" s="497" t="s">
        <v>460</v>
      </c>
      <c r="B18" s="232"/>
      <c r="C18" s="952"/>
    </row>
    <row r="19" spans="1:3" s="136" customFormat="1" ht="43.8" customHeight="1">
      <c r="A19" s="306" t="s">
        <v>461</v>
      </c>
      <c r="B19" s="233"/>
      <c r="C19" s="952">
        <v>45900</v>
      </c>
    </row>
    <row r="20" spans="1:3" ht="393.6" customHeight="1" thickBot="1">
      <c r="A20" s="640" t="s">
        <v>462</v>
      </c>
      <c r="B20" s="228"/>
      <c r="C20" s="953"/>
    </row>
    <row r="21" spans="1:3" s="137" customFormat="1" ht="43.8" customHeight="1" thickBot="1">
      <c r="A21" s="299" t="s">
        <v>463</v>
      </c>
      <c r="B21" s="191"/>
      <c r="C21" s="287"/>
    </row>
    <row r="22" spans="1:3" ht="43.8" hidden="1" customHeight="1">
      <c r="A22" s="484"/>
      <c r="B22" s="229"/>
      <c r="C22" s="955"/>
    </row>
    <row r="23" spans="1:3" ht="43.8" hidden="1" customHeight="1">
      <c r="A23" s="343"/>
      <c r="B23" s="230"/>
      <c r="C23" s="953"/>
    </row>
    <row r="24" spans="1:3" ht="43.8" hidden="1" customHeight="1" thickBot="1">
      <c r="A24" s="227"/>
      <c r="B24" s="1"/>
      <c r="C24" s="285"/>
    </row>
    <row r="25" spans="1:3" ht="43.8" hidden="1" customHeight="1">
      <c r="A25" s="352"/>
      <c r="B25" s="1"/>
      <c r="C25" s="288"/>
    </row>
    <row r="26" spans="1:3" ht="43.8" hidden="1" customHeight="1" thickBot="1">
      <c r="A26" s="344"/>
      <c r="B26" s="1"/>
      <c r="C26" s="952"/>
    </row>
    <row r="27" spans="1:3" ht="43.8" hidden="1" customHeight="1" thickBot="1">
      <c r="A27" s="235"/>
      <c r="B27" s="236"/>
      <c r="C27" s="954"/>
    </row>
    <row r="28" spans="1:3" ht="43.8" hidden="1" customHeight="1">
      <c r="A28" s="177"/>
      <c r="B28" s="1"/>
      <c r="C28" s="288"/>
    </row>
    <row r="29" spans="1:3" ht="43.8" hidden="1" customHeight="1" thickBot="1">
      <c r="A29" s="291"/>
      <c r="B29" s="1"/>
      <c r="C29" s="952"/>
    </row>
    <row r="30" spans="1:3" ht="43.8" hidden="1" customHeight="1" thickBot="1">
      <c r="A30" s="235"/>
      <c r="B30" s="236"/>
      <c r="C30" s="954"/>
    </row>
    <row r="31" spans="1:3" ht="43.8" customHeight="1">
      <c r="A31" s="1"/>
    </row>
    <row r="32" spans="1:3" ht="43.8" customHeight="1"/>
    <row r="33" spans="1:1" ht="43.8" customHeight="1"/>
    <row r="34" spans="1:1" ht="43.8" customHeight="1"/>
    <row r="35" spans="1:1" ht="43.8" customHeight="1"/>
    <row r="36" spans="1:1" ht="43.8" customHeight="1"/>
    <row r="37" spans="1:1" ht="43.8" customHeight="1"/>
    <row r="38" spans="1:1" ht="43.8" customHeight="1"/>
    <row r="39" spans="1:1" ht="43.8" customHeight="1">
      <c r="A39" s="179"/>
    </row>
    <row r="40" spans="1:1" ht="43.8" customHeight="1"/>
    <row r="41" spans="1:1" ht="43.8" customHeight="1"/>
    <row r="42" spans="1:1" ht="43.8" customHeight="1"/>
    <row r="43" spans="1:1" ht="43.8" customHeight="1"/>
    <row r="44" spans="1:1" ht="43.8" customHeight="1"/>
    <row r="45" spans="1:1" ht="43.8" customHeight="1"/>
    <row r="46" spans="1:1" ht="27" customHeight="1"/>
    <row r="47" spans="1:1" ht="27" customHeight="1"/>
    <row r="48" spans="1:1" ht="27" customHeight="1"/>
    <row r="49" ht="27" customHeight="1"/>
  </sheetData>
  <mergeCells count="7">
    <mergeCell ref="C2:C3"/>
    <mergeCell ref="C29:C30"/>
    <mergeCell ref="C22:C23"/>
    <mergeCell ref="C19:C20"/>
    <mergeCell ref="C26:C27"/>
    <mergeCell ref="C14:C15"/>
    <mergeCell ref="C17:C18"/>
  </mergeCells>
  <phoneticPr fontId="81"/>
  <hyperlinks>
    <hyperlink ref="A4" r:id="rId1" xr:uid="{09308EF4-E6B4-4982-A43D-D33AA42202FC}"/>
    <hyperlink ref="A7" r:id="rId2" xr:uid="{E8D6F0B9-C439-4796-97F7-CA97976E5805}"/>
    <hyperlink ref="A10" r:id="rId3" xr:uid="{CDB4DC25-662A-4DA4-A947-9E04A1213B74}"/>
    <hyperlink ref="A16" r:id="rId4" xr:uid="{3C111EB2-A545-4A08-A57F-908554891994}"/>
    <hyperlink ref="A21" r:id="rId5" xr:uid="{80CB3A6E-EC36-45AE-854D-92ED73F2CC3E}"/>
  </hyperlinks>
  <pageMargins left="0" right="0" top="0.19685039370078741" bottom="0.39370078740157483" header="0" footer="0.19685039370078741"/>
  <pageSetup paperSize="9" scale="25" orientation="portrait" r:id="rId6"/>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2928-AFD4-4F2D-8747-0B08E79767AB}">
  <dimension ref="A1:AZ51"/>
  <sheetViews>
    <sheetView view="pageBreakPreview" zoomScale="96" zoomScaleNormal="100" zoomScaleSheetLayoutView="96" workbookViewId="0">
      <selection activeCell="Y40" sqref="Y40"/>
    </sheetView>
  </sheetViews>
  <sheetFormatPr defaultRowHeight="13.2"/>
  <cols>
    <col min="1" max="2" width="7.44140625" customWidth="1"/>
    <col min="3" max="3" width="10.77734375" customWidth="1"/>
    <col min="4" max="18" width="7.44140625" customWidth="1"/>
    <col min="19" max="22" width="7.44140625" style="46" customWidth="1"/>
    <col min="23" max="23" width="5.5546875" style="46" customWidth="1"/>
    <col min="24" max="30" width="7.44140625" style="46" customWidth="1"/>
    <col min="31" max="51" width="8.88671875" style="46"/>
    <col min="52" max="52" width="8.88671875" style="353"/>
  </cols>
  <sheetData>
    <row r="1" spans="1:52" ht="28.2" customHeight="1">
      <c r="A1" s="533"/>
      <c r="B1" s="533"/>
      <c r="C1" s="533"/>
      <c r="D1" s="533"/>
      <c r="E1" s="533"/>
      <c r="F1" s="533"/>
      <c r="G1" s="533"/>
      <c r="H1" s="533"/>
      <c r="I1" s="533"/>
      <c r="J1" s="533"/>
      <c r="K1" s="533"/>
      <c r="L1" s="533"/>
      <c r="M1" s="533"/>
      <c r="N1" s="533"/>
      <c r="O1" s="533"/>
      <c r="P1" s="533"/>
      <c r="Q1" s="533"/>
      <c r="R1" s="533"/>
      <c r="S1" s="533"/>
      <c r="T1" s="533"/>
      <c r="U1" s="533"/>
      <c r="V1" s="533"/>
      <c r="W1" s="533"/>
      <c r="X1" s="533"/>
      <c r="Y1" s="533"/>
      <c r="Z1" s="533"/>
      <c r="AA1" s="533"/>
      <c r="AB1" s="512"/>
    </row>
    <row r="2" spans="1:52" ht="26.4">
      <c r="A2" s="533"/>
      <c r="B2" s="534"/>
      <c r="C2" s="533"/>
      <c r="D2" s="533"/>
      <c r="E2" s="533"/>
      <c r="F2" s="533"/>
      <c r="G2" s="533"/>
      <c r="H2" s="533"/>
      <c r="I2" s="533"/>
      <c r="J2" s="533"/>
      <c r="K2" s="533"/>
      <c r="L2" s="533"/>
      <c r="M2" s="533"/>
      <c r="N2" s="533"/>
      <c r="O2" s="533"/>
      <c r="P2" s="533"/>
      <c r="Q2" s="533"/>
      <c r="R2" s="533"/>
      <c r="S2" s="535"/>
      <c r="T2" s="658"/>
      <c r="U2" s="658"/>
      <c r="V2" s="658"/>
      <c r="W2" s="658"/>
      <c r="X2" s="658"/>
      <c r="Y2" s="658"/>
      <c r="Z2" s="535"/>
      <c r="AA2" s="536"/>
      <c r="AB2" s="512"/>
    </row>
    <row r="3" spans="1:52" ht="26.4">
      <c r="A3" s="533"/>
      <c r="B3" s="537"/>
      <c r="C3" s="538"/>
      <c r="D3" s="538"/>
      <c r="E3" s="538"/>
      <c r="F3" s="538"/>
      <c r="G3" s="538"/>
      <c r="H3" s="538"/>
      <c r="I3" s="538"/>
      <c r="J3" s="538"/>
      <c r="K3" s="538"/>
      <c r="L3" s="538"/>
      <c r="M3" s="538"/>
      <c r="N3" s="538"/>
      <c r="O3" s="533"/>
      <c r="P3" s="533"/>
      <c r="Q3" s="533"/>
      <c r="R3" s="533"/>
      <c r="S3" s="539"/>
      <c r="T3" s="658"/>
      <c r="U3" s="658"/>
      <c r="V3" s="658"/>
      <c r="W3" s="658"/>
      <c r="X3" s="658"/>
      <c r="Y3" s="658"/>
      <c r="Z3" s="539"/>
      <c r="AA3" s="536"/>
      <c r="AB3" s="512"/>
    </row>
    <row r="4" spans="1:52" ht="17.399999999999999" customHeight="1">
      <c r="A4" s="533"/>
      <c r="B4" s="537"/>
      <c r="C4" s="538"/>
      <c r="D4" s="538"/>
      <c r="E4" s="538"/>
      <c r="F4" s="538"/>
      <c r="G4" s="538"/>
      <c r="H4" s="538"/>
      <c r="I4" s="538"/>
      <c r="J4" s="538"/>
      <c r="K4" s="538"/>
      <c r="L4" s="538"/>
      <c r="M4" s="538"/>
      <c r="N4" s="538"/>
      <c r="O4" s="533"/>
      <c r="P4" s="533"/>
      <c r="Q4" s="533"/>
      <c r="R4" s="533"/>
      <c r="S4" s="539"/>
      <c r="T4" s="539"/>
      <c r="U4" s="539"/>
      <c r="V4" s="539"/>
      <c r="W4" s="539"/>
      <c r="X4" s="539"/>
      <c r="Y4" s="539"/>
      <c r="Z4" s="539"/>
      <c r="AA4" s="536"/>
      <c r="AB4" s="512"/>
      <c r="AC4" s="356"/>
      <c r="AD4" s="356"/>
      <c r="AE4" s="356"/>
      <c r="AF4" s="356"/>
      <c r="AG4" s="356"/>
      <c r="AH4" s="356"/>
      <c r="AI4" s="356"/>
      <c r="AJ4"/>
      <c r="AK4"/>
      <c r="AL4"/>
      <c r="AM4"/>
      <c r="AN4"/>
      <c r="AO4"/>
      <c r="AP4"/>
      <c r="AQ4"/>
      <c r="AR4"/>
      <c r="AS4"/>
      <c r="AT4"/>
      <c r="AU4"/>
      <c r="AV4"/>
      <c r="AW4"/>
      <c r="AX4"/>
      <c r="AY4"/>
      <c r="AZ4"/>
    </row>
    <row r="5" spans="1:52" ht="17.399999999999999" customHeight="1">
      <c r="A5" s="533"/>
      <c r="B5" s="537"/>
      <c r="C5" s="538"/>
      <c r="D5" s="538"/>
      <c r="E5" s="538"/>
      <c r="F5" s="538"/>
      <c r="G5" s="538"/>
      <c r="H5" s="538"/>
      <c r="I5" s="538"/>
      <c r="J5" s="538"/>
      <c r="K5" s="540"/>
      <c r="L5" s="540"/>
      <c r="M5" s="540"/>
      <c r="N5" s="540"/>
      <c r="O5" s="541"/>
      <c r="P5" s="541"/>
      <c r="Q5" s="541"/>
      <c r="R5" s="533"/>
      <c r="S5" s="542"/>
      <c r="T5" s="542"/>
      <c r="U5" s="542"/>
      <c r="V5" s="542"/>
      <c r="W5" s="542"/>
      <c r="X5" s="542"/>
      <c r="Y5" s="542"/>
      <c r="Z5" s="542"/>
      <c r="AA5" s="533"/>
      <c r="AB5" s="513"/>
      <c r="AC5" s="356"/>
      <c r="AD5" s="356"/>
      <c r="AE5" s="356"/>
      <c r="AF5" s="356"/>
      <c r="AG5" s="356"/>
      <c r="AH5" s="356"/>
      <c r="AI5" s="356"/>
      <c r="AJ5"/>
      <c r="AK5"/>
      <c r="AL5"/>
      <c r="AM5"/>
      <c r="AN5"/>
      <c r="AO5"/>
      <c r="AP5"/>
      <c r="AQ5"/>
      <c r="AR5"/>
      <c r="AS5"/>
      <c r="AT5"/>
      <c r="AU5"/>
      <c r="AV5"/>
      <c r="AW5"/>
      <c r="AX5"/>
      <c r="AY5"/>
      <c r="AZ5"/>
    </row>
    <row r="6" spans="1:52" ht="30.6" customHeight="1">
      <c r="A6" s="533"/>
      <c r="B6" s="543"/>
      <c r="C6" s="544"/>
      <c r="D6" s="545"/>
      <c r="E6" s="544"/>
      <c r="F6" s="544"/>
      <c r="G6" s="544"/>
      <c r="H6" s="533"/>
      <c r="I6" s="533"/>
      <c r="J6" s="533"/>
      <c r="K6" s="541"/>
      <c r="L6" s="541"/>
      <c r="M6" s="541"/>
      <c r="N6" s="541"/>
      <c r="O6" s="541"/>
      <c r="P6" s="541"/>
      <c r="Q6" s="541"/>
      <c r="R6" s="533"/>
      <c r="S6" s="542"/>
      <c r="T6" s="542"/>
      <c r="U6" s="542"/>
      <c r="V6" s="542"/>
      <c r="W6" s="542"/>
      <c r="X6" s="542"/>
      <c r="Y6" s="542"/>
      <c r="Z6" s="542"/>
      <c r="AA6" s="533"/>
      <c r="AB6" s="513"/>
      <c r="AC6" s="356"/>
      <c r="AD6" s="356"/>
      <c r="AE6" s="356"/>
      <c r="AF6" s="356"/>
      <c r="AG6" s="356"/>
      <c r="AH6" s="356"/>
      <c r="AI6" s="356"/>
      <c r="AJ6"/>
      <c r="AK6"/>
      <c r="AL6"/>
      <c r="AM6"/>
      <c r="AN6"/>
      <c r="AO6"/>
      <c r="AP6"/>
      <c r="AQ6"/>
      <c r="AR6"/>
      <c r="AS6"/>
      <c r="AT6"/>
      <c r="AU6"/>
      <c r="AV6"/>
      <c r="AW6"/>
      <c r="AX6"/>
      <c r="AY6"/>
      <c r="AZ6"/>
    </row>
    <row r="7" spans="1:52" ht="17.399999999999999" customHeight="1">
      <c r="A7" s="533"/>
      <c r="B7" s="533"/>
      <c r="C7" s="533"/>
      <c r="D7" s="533"/>
      <c r="E7" s="533"/>
      <c r="F7" s="533"/>
      <c r="G7" s="533"/>
      <c r="H7" s="533"/>
      <c r="I7" s="533"/>
      <c r="J7" s="533"/>
      <c r="K7" s="541"/>
      <c r="L7" s="541"/>
      <c r="M7" s="541"/>
      <c r="N7" s="541"/>
      <c r="O7" s="541"/>
      <c r="P7" s="541"/>
      <c r="Q7" s="541"/>
      <c r="R7" s="533"/>
      <c r="S7" s="659"/>
      <c r="T7" s="659"/>
      <c r="U7" s="659"/>
      <c r="V7" s="659"/>
      <c r="W7" s="659"/>
      <c r="X7" s="659"/>
      <c r="Y7" s="659"/>
      <c r="Z7" s="659"/>
      <c r="AA7" s="659"/>
      <c r="AB7" s="513"/>
      <c r="AC7" s="356"/>
      <c r="AD7" s="356"/>
      <c r="AE7" s="356"/>
      <c r="AF7" s="356"/>
      <c r="AG7" s="356"/>
      <c r="AH7" s="356"/>
      <c r="AI7" s="356"/>
      <c r="AJ7"/>
      <c r="AK7"/>
      <c r="AL7"/>
      <c r="AM7"/>
      <c r="AN7"/>
      <c r="AO7"/>
      <c r="AP7"/>
      <c r="AQ7"/>
      <c r="AR7"/>
      <c r="AS7"/>
      <c r="AT7"/>
      <c r="AU7"/>
      <c r="AV7"/>
      <c r="AW7"/>
      <c r="AX7"/>
      <c r="AY7"/>
      <c r="AZ7"/>
    </row>
    <row r="8" spans="1:52" ht="17.399999999999999" customHeight="1">
      <c r="A8" s="533"/>
      <c r="B8" s="546"/>
      <c r="C8" s="533"/>
      <c r="D8" s="660"/>
      <c r="E8" s="660"/>
      <c r="F8" s="660"/>
      <c r="G8" s="533"/>
      <c r="H8" s="533"/>
      <c r="I8" s="533"/>
      <c r="J8" s="533"/>
      <c r="K8" s="541"/>
      <c r="L8" s="541"/>
      <c r="M8" s="541"/>
      <c r="N8" s="541"/>
      <c r="O8" s="541"/>
      <c r="P8" s="541"/>
      <c r="Q8" s="541"/>
      <c r="R8" s="533"/>
      <c r="S8" s="659"/>
      <c r="T8" s="659"/>
      <c r="U8" s="659"/>
      <c r="V8" s="659"/>
      <c r="W8" s="659"/>
      <c r="X8" s="659"/>
      <c r="Y8" s="659"/>
      <c r="Z8" s="659"/>
      <c r="AA8" s="659"/>
      <c r="AB8" s="513"/>
      <c r="AC8" s="356"/>
      <c r="AD8" s="356"/>
      <c r="AE8" s="356"/>
      <c r="AF8" s="356"/>
      <c r="AG8" s="356"/>
      <c r="AH8" s="356"/>
      <c r="AI8" s="356"/>
      <c r="AJ8"/>
      <c r="AK8"/>
      <c r="AL8"/>
      <c r="AM8"/>
      <c r="AN8"/>
      <c r="AO8"/>
      <c r="AP8"/>
      <c r="AQ8"/>
      <c r="AR8"/>
      <c r="AS8"/>
      <c r="AT8"/>
      <c r="AU8"/>
      <c r="AV8"/>
      <c r="AW8"/>
      <c r="AX8"/>
      <c r="AY8"/>
      <c r="AZ8"/>
    </row>
    <row r="9" spans="1:52" ht="17.399999999999999" customHeight="1">
      <c r="A9" s="533"/>
      <c r="B9" s="543"/>
      <c r="C9" s="533"/>
      <c r="D9" s="660"/>
      <c r="E9" s="660"/>
      <c r="F9" s="660"/>
      <c r="G9" s="547"/>
      <c r="H9" s="547"/>
      <c r="I9" s="533"/>
      <c r="J9" s="533"/>
      <c r="K9" s="533"/>
      <c r="L9" s="548"/>
      <c r="M9" s="548"/>
      <c r="N9" s="548"/>
      <c r="O9" s="548"/>
      <c r="P9" s="547"/>
      <c r="Q9" s="547"/>
      <c r="R9" s="549"/>
      <c r="S9" s="543" t="s">
        <v>210</v>
      </c>
      <c r="T9" s="549"/>
      <c r="U9" s="549"/>
      <c r="V9" s="549"/>
      <c r="W9" s="549"/>
      <c r="X9" s="549"/>
      <c r="Y9" s="549"/>
      <c r="Z9" s="549"/>
      <c r="AA9" s="533"/>
      <c r="AB9" s="512"/>
      <c r="AC9" s="356"/>
      <c r="AD9" s="356"/>
      <c r="AE9" s="356"/>
      <c r="AF9" s="356"/>
      <c r="AG9" s="356"/>
      <c r="AH9" s="356"/>
      <c r="AI9" s="356"/>
      <c r="AJ9"/>
      <c r="AK9"/>
      <c r="AL9"/>
      <c r="AM9"/>
      <c r="AN9"/>
      <c r="AO9"/>
      <c r="AP9"/>
      <c r="AQ9"/>
      <c r="AR9"/>
      <c r="AS9"/>
      <c r="AT9"/>
      <c r="AU9"/>
      <c r="AV9"/>
      <c r="AW9"/>
      <c r="AX9"/>
      <c r="AY9"/>
      <c r="AZ9"/>
    </row>
    <row r="10" spans="1:52" ht="17.399999999999999" customHeight="1">
      <c r="A10" s="533"/>
      <c r="B10" s="543"/>
      <c r="C10" s="533"/>
      <c r="D10" s="547"/>
      <c r="E10" s="547"/>
      <c r="F10" s="547"/>
      <c r="G10" s="547"/>
      <c r="H10" s="533"/>
      <c r="I10" s="533"/>
      <c r="J10" s="533"/>
      <c r="K10" s="533"/>
      <c r="L10" s="547"/>
      <c r="M10" s="547"/>
      <c r="N10" s="547"/>
      <c r="O10" s="547"/>
      <c r="P10" s="547"/>
      <c r="Q10" s="547"/>
      <c r="R10" s="550"/>
      <c r="S10" s="543"/>
      <c r="T10" s="551"/>
      <c r="U10" s="551"/>
      <c r="V10" s="551"/>
      <c r="W10" s="551"/>
      <c r="X10" s="551"/>
      <c r="Y10" s="551"/>
      <c r="Z10" s="551"/>
      <c r="AA10" s="552"/>
      <c r="AB10" s="512"/>
      <c r="AC10" s="356"/>
      <c r="AD10" s="356"/>
      <c r="AE10" s="356"/>
      <c r="AF10" s="356"/>
      <c r="AG10" s="356"/>
      <c r="AH10" s="356"/>
      <c r="AI10" s="356"/>
      <c r="AJ10"/>
      <c r="AK10"/>
      <c r="AL10"/>
      <c r="AM10"/>
      <c r="AN10"/>
      <c r="AO10"/>
      <c r="AP10"/>
      <c r="AQ10"/>
      <c r="AR10"/>
      <c r="AS10"/>
      <c r="AT10"/>
      <c r="AU10"/>
      <c r="AV10"/>
      <c r="AW10"/>
      <c r="AX10"/>
      <c r="AY10"/>
      <c r="AZ10"/>
    </row>
    <row r="11" spans="1:52" ht="17.399999999999999" customHeight="1">
      <c r="A11" s="533"/>
      <c r="B11" s="553"/>
      <c r="C11" s="554"/>
      <c r="D11" s="661"/>
      <c r="E11" s="661"/>
      <c r="F11" s="661"/>
      <c r="G11" s="661"/>
      <c r="H11" s="555"/>
      <c r="I11" s="533"/>
      <c r="J11" s="533"/>
      <c r="K11" s="533"/>
      <c r="L11" s="547"/>
      <c r="M11" s="547"/>
      <c r="N11" s="547"/>
      <c r="O11" s="547"/>
      <c r="P11" s="547"/>
      <c r="Q11" s="547"/>
      <c r="R11" s="550"/>
      <c r="S11" s="543"/>
      <c r="T11" s="551"/>
      <c r="U11" s="551"/>
      <c r="V11" s="551"/>
      <c r="W11" s="551"/>
      <c r="X11" s="551"/>
      <c r="Y11" s="551"/>
      <c r="Z11" s="551"/>
      <c r="AA11" s="552"/>
      <c r="AB11" s="512"/>
      <c r="AC11" s="356"/>
      <c r="AD11" s="356"/>
      <c r="AE11" s="356"/>
      <c r="AF11" s="356"/>
      <c r="AG11" s="356"/>
      <c r="AH11" s="356"/>
      <c r="AI11" s="356"/>
      <c r="AJ11"/>
      <c r="AK11"/>
      <c r="AL11"/>
      <c r="AM11"/>
      <c r="AN11"/>
      <c r="AO11"/>
      <c r="AP11"/>
      <c r="AQ11"/>
      <c r="AR11"/>
      <c r="AS11"/>
      <c r="AT11"/>
      <c r="AU11"/>
      <c r="AV11"/>
      <c r="AW11"/>
      <c r="AX11"/>
      <c r="AY11"/>
      <c r="AZ11"/>
    </row>
    <row r="12" spans="1:52" ht="17.399999999999999" customHeight="1">
      <c r="A12" s="533"/>
      <c r="B12" s="553"/>
      <c r="C12" s="554"/>
      <c r="D12" s="662"/>
      <c r="E12" s="662"/>
      <c r="F12" s="662"/>
      <c r="G12" s="662"/>
      <c r="H12" s="662"/>
      <c r="I12" s="662"/>
      <c r="J12" s="533"/>
      <c r="K12" s="533"/>
      <c r="L12" s="547"/>
      <c r="M12" s="547"/>
      <c r="N12" s="547"/>
      <c r="O12" s="547"/>
      <c r="P12" s="547"/>
      <c r="Q12" s="547"/>
      <c r="R12" s="550"/>
      <c r="S12" s="543"/>
      <c r="T12" s="551"/>
      <c r="U12" s="551"/>
      <c r="V12" s="551"/>
      <c r="W12" s="551"/>
      <c r="X12" s="551"/>
      <c r="Y12" s="551"/>
      <c r="Z12" s="551"/>
      <c r="AA12" s="552"/>
      <c r="AB12" s="512"/>
      <c r="AC12" s="356"/>
      <c r="AD12" s="356"/>
      <c r="AE12" s="356"/>
      <c r="AF12" s="356"/>
      <c r="AG12" s="356"/>
      <c r="AH12" s="356"/>
      <c r="AI12" s="356"/>
      <c r="AJ12"/>
      <c r="AK12"/>
      <c r="AL12"/>
      <c r="AM12"/>
      <c r="AN12"/>
      <c r="AO12"/>
      <c r="AP12"/>
      <c r="AQ12"/>
      <c r="AR12"/>
      <c r="AS12"/>
      <c r="AT12"/>
      <c r="AU12"/>
      <c r="AV12"/>
      <c r="AW12"/>
      <c r="AX12"/>
      <c r="AY12"/>
      <c r="AZ12"/>
    </row>
    <row r="13" spans="1:52" ht="17.399999999999999" customHeight="1">
      <c r="A13" s="533"/>
      <c r="B13" s="553"/>
      <c r="C13" s="661"/>
      <c r="D13" s="661"/>
      <c r="E13" s="661"/>
      <c r="F13" s="661"/>
      <c r="G13" s="661"/>
      <c r="H13" s="661"/>
      <c r="I13" s="533"/>
      <c r="J13" s="533"/>
      <c r="K13" s="533"/>
      <c r="L13" s="547"/>
      <c r="M13" s="547"/>
      <c r="N13" s="547"/>
      <c r="O13" s="547"/>
      <c r="P13" s="547"/>
      <c r="Q13" s="547"/>
      <c r="R13" s="550"/>
      <c r="S13" s="543"/>
      <c r="T13" s="551"/>
      <c r="U13" s="551"/>
      <c r="V13" s="551"/>
      <c r="W13" s="551"/>
      <c r="X13" s="551"/>
      <c r="Y13" s="551"/>
      <c r="Z13" s="551"/>
      <c r="AA13" s="552"/>
      <c r="AB13" s="512"/>
      <c r="AC13" s="356"/>
      <c r="AD13" s="356"/>
      <c r="AE13" s="356"/>
      <c r="AF13" s="356"/>
      <c r="AG13" s="356"/>
      <c r="AH13" s="356"/>
      <c r="AI13" s="356"/>
      <c r="AJ13"/>
      <c r="AK13"/>
      <c r="AL13"/>
      <c r="AM13"/>
      <c r="AN13"/>
      <c r="AO13"/>
      <c r="AP13"/>
      <c r="AQ13"/>
      <c r="AR13"/>
      <c r="AS13"/>
      <c r="AT13"/>
      <c r="AU13"/>
      <c r="AV13"/>
      <c r="AW13"/>
      <c r="AX13"/>
      <c r="AY13"/>
      <c r="AZ13"/>
    </row>
    <row r="14" spans="1:52" ht="17.399999999999999" customHeight="1">
      <c r="A14" s="533"/>
      <c r="B14" s="553"/>
      <c r="C14" s="554"/>
      <c r="D14" s="661"/>
      <c r="E14" s="661"/>
      <c r="F14" s="661"/>
      <c r="G14" s="661"/>
      <c r="H14" s="555"/>
      <c r="I14" s="533"/>
      <c r="J14" s="533"/>
      <c r="K14" s="533"/>
      <c r="L14" s="547"/>
      <c r="M14" s="547"/>
      <c r="N14" s="547"/>
      <c r="O14" s="547"/>
      <c r="P14" s="547"/>
      <c r="Q14" s="547"/>
      <c r="R14" s="549"/>
      <c r="S14" s="543" t="s">
        <v>210</v>
      </c>
      <c r="T14" s="549"/>
      <c r="U14" s="549"/>
      <c r="V14" s="549"/>
      <c r="W14" s="549"/>
      <c r="X14" s="549"/>
      <c r="Y14" s="549"/>
      <c r="Z14" s="549"/>
      <c r="AA14" s="533"/>
      <c r="AB14" s="512"/>
      <c r="AC14" s="356"/>
      <c r="AD14" s="356"/>
      <c r="AE14" s="356"/>
      <c r="AF14" s="356"/>
      <c r="AG14" s="356"/>
      <c r="AH14" s="356"/>
      <c r="AI14" s="356"/>
      <c r="AJ14"/>
      <c r="AK14"/>
      <c r="AL14"/>
      <c r="AM14"/>
      <c r="AN14"/>
      <c r="AO14"/>
      <c r="AP14"/>
      <c r="AQ14"/>
      <c r="AR14"/>
      <c r="AS14"/>
      <c r="AT14"/>
      <c r="AU14"/>
      <c r="AV14"/>
      <c r="AW14"/>
      <c r="AX14"/>
      <c r="AY14"/>
      <c r="AZ14"/>
    </row>
    <row r="15" spans="1:52" ht="17.399999999999999" customHeight="1">
      <c r="A15" s="533"/>
      <c r="B15" s="533"/>
      <c r="C15" s="554"/>
      <c r="D15" s="661"/>
      <c r="E15" s="661"/>
      <c r="F15" s="661"/>
      <c r="G15" s="661"/>
      <c r="H15" s="661"/>
      <c r="I15" s="533"/>
      <c r="J15" s="533"/>
      <c r="K15" s="533"/>
      <c r="L15" s="547"/>
      <c r="M15" s="547"/>
      <c r="N15" s="547"/>
      <c r="O15" s="547"/>
      <c r="P15" s="547"/>
      <c r="Q15" s="547"/>
      <c r="R15" s="549"/>
      <c r="S15" s="535"/>
      <c r="T15" s="658"/>
      <c r="U15" s="658"/>
      <c r="V15" s="658"/>
      <c r="W15" s="658"/>
      <c r="X15" s="658"/>
      <c r="Y15" s="658"/>
      <c r="Z15" s="535"/>
      <c r="AA15" s="536"/>
      <c r="AB15" s="512"/>
      <c r="AC15" s="356"/>
      <c r="AD15" s="356"/>
      <c r="AE15" s="356"/>
      <c r="AF15" s="356"/>
      <c r="AG15" s="356"/>
      <c r="AH15" s="356"/>
      <c r="AI15" s="356"/>
      <c r="AJ15"/>
      <c r="AK15"/>
      <c r="AL15"/>
      <c r="AM15"/>
      <c r="AN15"/>
      <c r="AO15"/>
      <c r="AP15"/>
      <c r="AQ15"/>
      <c r="AR15"/>
      <c r="AS15"/>
      <c r="AT15"/>
      <c r="AU15"/>
      <c r="AV15"/>
      <c r="AW15"/>
      <c r="AX15"/>
      <c r="AY15"/>
      <c r="AZ15"/>
    </row>
    <row r="16" spans="1:52" ht="17.399999999999999" customHeight="1">
      <c r="A16" s="533"/>
      <c r="B16" s="533"/>
      <c r="C16" s="533"/>
      <c r="D16" s="556"/>
      <c r="E16" s="556"/>
      <c r="F16" s="556"/>
      <c r="G16" s="556"/>
      <c r="H16" s="556"/>
      <c r="I16" s="533"/>
      <c r="J16" s="533"/>
      <c r="K16" s="533"/>
      <c r="L16" s="547"/>
      <c r="M16" s="547"/>
      <c r="N16" s="547"/>
      <c r="O16" s="547"/>
      <c r="P16" s="547"/>
      <c r="Q16" s="547"/>
      <c r="R16" s="542"/>
      <c r="S16" s="539"/>
      <c r="T16" s="658"/>
      <c r="U16" s="658"/>
      <c r="V16" s="658"/>
      <c r="W16" s="658"/>
      <c r="X16" s="658"/>
      <c r="Y16" s="658"/>
      <c r="Z16" s="539"/>
      <c r="AA16" s="536"/>
      <c r="AB16" s="512"/>
      <c r="AC16" s="356"/>
      <c r="AD16" s="356"/>
      <c r="AE16" s="356"/>
      <c r="AF16" s="356"/>
      <c r="AG16" s="356"/>
      <c r="AH16" s="356"/>
      <c r="AI16" s="356"/>
      <c r="AJ16"/>
      <c r="AK16"/>
      <c r="AL16"/>
      <c r="AM16"/>
      <c r="AN16"/>
      <c r="AO16"/>
      <c r="AP16"/>
      <c r="AQ16"/>
      <c r="AR16"/>
      <c r="AS16"/>
      <c r="AT16"/>
      <c r="AU16"/>
      <c r="AV16"/>
      <c r="AW16"/>
      <c r="AX16"/>
      <c r="AY16"/>
      <c r="AZ16"/>
    </row>
    <row r="17" spans="1:52" ht="17.399999999999999" customHeight="1">
      <c r="A17" s="533"/>
      <c r="B17" s="533"/>
      <c r="C17" s="533"/>
      <c r="D17" s="533"/>
      <c r="E17" s="533"/>
      <c r="F17" s="533"/>
      <c r="G17" s="533"/>
      <c r="H17" s="533"/>
      <c r="I17" s="533"/>
      <c r="J17" s="533"/>
      <c r="K17" s="533"/>
      <c r="L17" s="547"/>
      <c r="M17" s="547"/>
      <c r="N17" s="547"/>
      <c r="O17" s="547"/>
      <c r="P17" s="547"/>
      <c r="Q17" s="547"/>
      <c r="R17" s="542"/>
      <c r="S17" s="539"/>
      <c r="T17" s="539"/>
      <c r="U17" s="539"/>
      <c r="V17" s="539"/>
      <c r="W17" s="539"/>
      <c r="X17" s="539"/>
      <c r="Y17" s="539"/>
      <c r="Z17" s="539"/>
      <c r="AA17" s="536"/>
      <c r="AB17" s="512"/>
      <c r="AC17" s="356"/>
      <c r="AD17" s="356"/>
      <c r="AE17" s="356"/>
      <c r="AF17" s="356"/>
      <c r="AG17" s="356"/>
      <c r="AH17" s="356"/>
      <c r="AI17" s="356"/>
      <c r="AJ17"/>
      <c r="AK17"/>
      <c r="AL17"/>
      <c r="AM17"/>
      <c r="AN17"/>
      <c r="AO17"/>
      <c r="AP17"/>
      <c r="AQ17"/>
      <c r="AR17"/>
      <c r="AS17"/>
      <c r="AT17"/>
      <c r="AU17"/>
      <c r="AV17"/>
      <c r="AW17"/>
      <c r="AX17"/>
      <c r="AY17"/>
      <c r="AZ17"/>
    </row>
    <row r="18" spans="1:52" ht="17.399999999999999" customHeight="1">
      <c r="A18" s="533"/>
      <c r="B18" s="533"/>
      <c r="C18" s="533"/>
      <c r="D18" s="533"/>
      <c r="E18" s="533"/>
      <c r="F18" s="533"/>
      <c r="G18" s="533"/>
      <c r="H18" s="533"/>
      <c r="I18" s="533"/>
      <c r="J18" s="533"/>
      <c r="K18" s="533"/>
      <c r="L18" s="665"/>
      <c r="M18" s="665"/>
      <c r="N18" s="665"/>
      <c r="O18" s="547"/>
      <c r="P18" s="547"/>
      <c r="Q18" s="547"/>
      <c r="R18" s="542"/>
      <c r="S18" s="542"/>
      <c r="T18" s="542"/>
      <c r="U18" s="542"/>
      <c r="V18" s="542"/>
      <c r="W18" s="542"/>
      <c r="X18" s="542"/>
      <c r="Y18" s="542"/>
      <c r="Z18" s="542"/>
      <c r="AA18" s="533"/>
      <c r="AB18" s="512"/>
      <c r="AC18" s="356"/>
      <c r="AD18" s="356"/>
      <c r="AE18" s="356"/>
      <c r="AF18" s="356"/>
      <c r="AG18" s="356"/>
      <c r="AH18" s="356"/>
      <c r="AI18" s="356"/>
      <c r="AJ18"/>
      <c r="AK18"/>
      <c r="AL18"/>
      <c r="AM18"/>
      <c r="AN18"/>
      <c r="AO18"/>
      <c r="AP18"/>
      <c r="AQ18"/>
      <c r="AR18"/>
      <c r="AS18"/>
      <c r="AT18"/>
      <c r="AU18"/>
      <c r="AV18"/>
      <c r="AW18"/>
      <c r="AX18"/>
      <c r="AY18"/>
      <c r="AZ18"/>
    </row>
    <row r="19" spans="1:52" ht="17.399999999999999" customHeight="1">
      <c r="A19" s="533"/>
      <c r="B19" s="533"/>
      <c r="C19" s="533"/>
      <c r="D19" s="533"/>
      <c r="E19" s="533"/>
      <c r="F19" s="667"/>
      <c r="G19" s="667"/>
      <c r="H19" s="667"/>
      <c r="I19" s="533"/>
      <c r="J19" s="533"/>
      <c r="K19" s="533"/>
      <c r="L19" s="547"/>
      <c r="M19" s="547"/>
      <c r="N19" s="547"/>
      <c r="O19" s="547"/>
      <c r="P19" s="547"/>
      <c r="Q19" s="547"/>
      <c r="R19" s="542"/>
      <c r="S19" s="542"/>
      <c r="T19" s="542"/>
      <c r="U19" s="542"/>
      <c r="V19" s="542"/>
      <c r="W19" s="542"/>
      <c r="X19" s="542"/>
      <c r="Y19" s="542"/>
      <c r="Z19" s="542"/>
      <c r="AA19" s="533"/>
      <c r="AB19" s="512"/>
      <c r="AC19" s="356"/>
      <c r="AD19" s="356"/>
      <c r="AE19" s="356"/>
      <c r="AF19" s="356"/>
      <c r="AG19" s="356"/>
      <c r="AH19" s="356"/>
      <c r="AI19" s="356"/>
      <c r="AJ19"/>
      <c r="AK19"/>
      <c r="AL19"/>
      <c r="AM19"/>
      <c r="AN19"/>
      <c r="AO19"/>
      <c r="AP19"/>
      <c r="AQ19"/>
      <c r="AR19"/>
      <c r="AS19"/>
      <c r="AT19"/>
      <c r="AU19"/>
      <c r="AV19"/>
      <c r="AW19"/>
      <c r="AX19"/>
      <c r="AY19"/>
      <c r="AZ19"/>
    </row>
    <row r="20" spans="1:52" s="46" customFormat="1" ht="17.399999999999999" hidden="1" customHeight="1">
      <c r="F20" s="667"/>
      <c r="G20" s="667"/>
      <c r="H20" s="667"/>
      <c r="L20" s="641"/>
      <c r="M20" s="641"/>
      <c r="N20" s="641"/>
      <c r="O20" s="641"/>
      <c r="P20" s="641"/>
      <c r="Q20" s="641"/>
      <c r="R20" s="642"/>
      <c r="S20" s="666"/>
      <c r="T20" s="666"/>
      <c r="U20" s="666"/>
      <c r="V20" s="666"/>
      <c r="W20" s="666"/>
      <c r="X20" s="666"/>
      <c r="Y20" s="666"/>
      <c r="Z20" s="666"/>
      <c r="AA20" s="666"/>
    </row>
    <row r="21" spans="1:52" s="46" customFormat="1" ht="17.399999999999999" hidden="1" customHeight="1">
      <c r="F21" s="667"/>
      <c r="G21" s="667"/>
      <c r="H21" s="667"/>
      <c r="L21" s="641"/>
      <c r="M21" s="641"/>
      <c r="N21" s="641"/>
      <c r="O21" s="641"/>
      <c r="P21" s="641"/>
      <c r="Q21" s="641"/>
      <c r="R21" s="641"/>
      <c r="S21" s="666"/>
      <c r="T21" s="666"/>
      <c r="U21" s="666"/>
      <c r="V21" s="666"/>
      <c r="W21" s="666"/>
      <c r="X21" s="666"/>
      <c r="Y21" s="666"/>
      <c r="Z21" s="666"/>
      <c r="AA21" s="666"/>
    </row>
    <row r="22" spans="1:52" s="46" customFormat="1" ht="17.399999999999999" hidden="1" customHeight="1">
      <c r="Q22" s="641"/>
      <c r="R22" s="641"/>
    </row>
    <row r="23" spans="1:52" s="46" customFormat="1" ht="17.399999999999999" hidden="1" customHeight="1">
      <c r="L23" s="641"/>
      <c r="M23" s="641"/>
      <c r="N23" s="641"/>
      <c r="O23" s="641"/>
      <c r="P23" s="641"/>
      <c r="Q23" s="641"/>
      <c r="R23" s="641"/>
    </row>
    <row r="24" spans="1:52" s="46" customFormat="1" ht="13.2" hidden="1" customHeight="1">
      <c r="L24" s="665"/>
      <c r="M24" s="665"/>
      <c r="N24" s="665"/>
      <c r="O24" s="665"/>
      <c r="P24" s="665"/>
      <c r="Q24" s="665"/>
      <c r="R24" s="665"/>
      <c r="S24" s="665"/>
    </row>
    <row r="25" spans="1:52" s="46" customFormat="1" ht="13.2" hidden="1" customHeight="1">
      <c r="L25" s="665"/>
      <c r="M25" s="665"/>
      <c r="N25" s="665"/>
      <c r="O25" s="665"/>
      <c r="P25" s="665"/>
      <c r="Q25" s="665"/>
      <c r="R25" s="665"/>
      <c r="S25" s="665"/>
    </row>
    <row r="26" spans="1:52">
      <c r="A26" s="533"/>
      <c r="B26" s="533"/>
      <c r="C26" s="533"/>
      <c r="D26" s="533"/>
      <c r="E26" s="533"/>
      <c r="F26" s="533"/>
      <c r="G26" s="533"/>
      <c r="H26" s="533"/>
      <c r="I26" s="533"/>
      <c r="J26" s="533"/>
      <c r="K26" s="533"/>
      <c r="L26" s="665"/>
      <c r="M26" s="665"/>
      <c r="N26" s="665"/>
      <c r="O26" s="665"/>
      <c r="P26" s="665"/>
      <c r="Q26" s="665"/>
      <c r="R26" s="665"/>
      <c r="S26" s="665"/>
      <c r="T26" s="533"/>
      <c r="U26" s="533"/>
      <c r="V26" s="533"/>
      <c r="W26" s="533"/>
      <c r="X26" s="533"/>
      <c r="Y26" s="533"/>
      <c r="Z26" s="533"/>
      <c r="AA26" s="533"/>
      <c r="AB26" s="512"/>
      <c r="AC26" s="356"/>
      <c r="AD26" s="356"/>
      <c r="AE26" s="356"/>
      <c r="AF26" s="356"/>
      <c r="AG26" s="356"/>
      <c r="AH26" s="356"/>
      <c r="AI26" s="356"/>
      <c r="AJ26"/>
      <c r="AK26"/>
      <c r="AL26"/>
      <c r="AM26"/>
      <c r="AN26"/>
      <c r="AO26"/>
      <c r="AP26"/>
      <c r="AQ26"/>
      <c r="AR26"/>
      <c r="AS26"/>
      <c r="AT26"/>
      <c r="AU26"/>
      <c r="AV26"/>
      <c r="AW26"/>
      <c r="AX26"/>
      <c r="AY26"/>
      <c r="AZ26"/>
    </row>
    <row r="27" spans="1:52" ht="19.2">
      <c r="A27" s="533"/>
      <c r="B27" s="533"/>
      <c r="C27" s="533"/>
      <c r="D27" s="533"/>
      <c r="E27" s="533"/>
      <c r="F27" s="533"/>
      <c r="G27" s="533"/>
      <c r="H27" s="533"/>
      <c r="I27" s="533"/>
      <c r="J27" s="533"/>
      <c r="K27" s="533"/>
      <c r="L27" s="547"/>
      <c r="M27" s="547"/>
      <c r="N27" s="547"/>
      <c r="O27" s="547"/>
      <c r="P27" s="547"/>
      <c r="Q27" s="547"/>
      <c r="R27" s="547"/>
      <c r="S27" s="533"/>
      <c r="T27" s="533"/>
      <c r="U27" s="533"/>
      <c r="V27" s="533"/>
      <c r="W27" s="533"/>
      <c r="X27" s="533"/>
      <c r="Y27" s="533"/>
      <c r="Z27" s="533"/>
      <c r="AA27" s="533"/>
      <c r="AB27" s="512"/>
      <c r="AC27" s="356"/>
      <c r="AD27" s="356"/>
      <c r="AE27" s="356"/>
      <c r="AF27" s="356"/>
      <c r="AG27" s="356"/>
      <c r="AH27" s="356"/>
      <c r="AI27" s="356"/>
      <c r="AJ27"/>
      <c r="AK27"/>
      <c r="AL27"/>
      <c r="AM27"/>
      <c r="AN27"/>
      <c r="AO27"/>
      <c r="AP27"/>
      <c r="AQ27"/>
      <c r="AR27"/>
      <c r="AS27"/>
      <c r="AT27"/>
      <c r="AU27"/>
      <c r="AV27"/>
      <c r="AW27"/>
      <c r="AX27"/>
      <c r="AY27"/>
      <c r="AZ27"/>
    </row>
    <row r="28" spans="1:52" ht="19.2">
      <c r="A28" s="533"/>
      <c r="B28" s="533"/>
      <c r="C28" s="533"/>
      <c r="D28" s="533"/>
      <c r="E28" s="533"/>
      <c r="F28" s="533"/>
      <c r="G28" s="533"/>
      <c r="H28" s="533"/>
      <c r="I28" s="533"/>
      <c r="J28" s="533"/>
      <c r="K28" s="533"/>
      <c r="L28" s="547"/>
      <c r="M28" s="547"/>
      <c r="N28" s="547"/>
      <c r="O28" s="547"/>
      <c r="P28" s="547"/>
      <c r="Q28" s="547"/>
      <c r="R28" s="547"/>
      <c r="S28" s="533"/>
      <c r="T28" s="533"/>
      <c r="U28" s="533"/>
      <c r="V28" s="533"/>
      <c r="W28" s="533"/>
      <c r="X28" s="533"/>
      <c r="Y28" s="533"/>
      <c r="Z28" s="533"/>
      <c r="AA28" s="533"/>
      <c r="AB28" s="512"/>
      <c r="AC28" s="356"/>
      <c r="AD28" s="356"/>
      <c r="AE28" s="356"/>
      <c r="AF28" s="356"/>
      <c r="AG28" s="356"/>
      <c r="AH28" s="356"/>
      <c r="AI28" s="356"/>
      <c r="AJ28"/>
      <c r="AK28"/>
      <c r="AL28"/>
      <c r="AM28"/>
      <c r="AN28"/>
      <c r="AO28"/>
      <c r="AP28"/>
      <c r="AQ28"/>
      <c r="AR28"/>
      <c r="AS28"/>
      <c r="AT28"/>
      <c r="AU28"/>
      <c r="AV28"/>
      <c r="AW28"/>
      <c r="AX28"/>
      <c r="AY28"/>
      <c r="AZ28"/>
    </row>
    <row r="29" spans="1:52" ht="19.2">
      <c r="A29" s="533"/>
      <c r="B29" s="533"/>
      <c r="C29" s="557" t="s">
        <v>203</v>
      </c>
      <c r="D29" s="557"/>
      <c r="E29" s="557"/>
      <c r="F29" s="557"/>
      <c r="G29" s="533"/>
      <c r="H29" s="533"/>
      <c r="I29" s="533"/>
      <c r="J29" s="533"/>
      <c r="K29" s="533"/>
      <c r="L29" s="547"/>
      <c r="M29" s="547"/>
      <c r="N29" s="547"/>
      <c r="O29" s="547"/>
      <c r="P29" s="547"/>
      <c r="Q29" s="547"/>
      <c r="R29" s="547"/>
      <c r="S29" s="533"/>
      <c r="T29" s="533"/>
      <c r="U29" s="533"/>
      <c r="V29" s="533"/>
      <c r="W29" s="533"/>
      <c r="X29" s="533"/>
      <c r="Y29" s="533"/>
      <c r="Z29" s="533"/>
      <c r="AA29" s="533"/>
      <c r="AB29" s="512"/>
      <c r="AC29" s="356"/>
      <c r="AD29" s="356"/>
      <c r="AE29" s="356"/>
      <c r="AF29" s="356"/>
      <c r="AG29" s="356"/>
      <c r="AH29" s="356"/>
      <c r="AI29" s="356"/>
      <c r="AJ29"/>
      <c r="AK29"/>
      <c r="AL29"/>
      <c r="AM29"/>
      <c r="AN29"/>
      <c r="AO29"/>
      <c r="AP29"/>
      <c r="AQ29"/>
      <c r="AR29"/>
      <c r="AS29"/>
      <c r="AT29"/>
      <c r="AU29"/>
      <c r="AV29"/>
      <c r="AW29"/>
      <c r="AX29"/>
      <c r="AY29"/>
      <c r="AZ29"/>
    </row>
    <row r="30" spans="1:52" ht="13.2" customHeight="1">
      <c r="A30" s="533"/>
      <c r="B30" s="533"/>
      <c r="C30" s="557"/>
      <c r="D30" s="557"/>
      <c r="E30" s="557"/>
      <c r="F30" s="557"/>
      <c r="G30" s="533"/>
      <c r="H30" s="533"/>
      <c r="I30" s="533"/>
      <c r="J30" s="533"/>
      <c r="K30" s="533"/>
      <c r="L30" s="533"/>
      <c r="M30" s="533"/>
      <c r="N30" s="533"/>
      <c r="O30" s="533"/>
      <c r="P30" s="533"/>
      <c r="Q30" s="558"/>
      <c r="R30" s="559"/>
      <c r="S30" s="559"/>
      <c r="T30" s="559"/>
      <c r="U30" s="559"/>
      <c r="V30" s="559"/>
      <c r="W30" s="559"/>
      <c r="X30" s="559"/>
      <c r="Y30" s="559"/>
      <c r="Z30" s="559"/>
      <c r="AA30" s="559"/>
      <c r="AB30" s="512"/>
      <c r="AC30" s="356"/>
      <c r="AD30" s="356"/>
      <c r="AE30" s="356"/>
      <c r="AF30" s="356"/>
      <c r="AG30" s="356"/>
      <c r="AH30" s="356"/>
      <c r="AI30" s="356"/>
      <c r="AJ30"/>
      <c r="AK30"/>
      <c r="AL30"/>
      <c r="AM30"/>
      <c r="AN30"/>
      <c r="AO30"/>
      <c r="AP30"/>
      <c r="AQ30"/>
      <c r="AR30"/>
      <c r="AS30"/>
      <c r="AT30"/>
      <c r="AU30"/>
      <c r="AV30"/>
      <c r="AW30"/>
      <c r="AX30"/>
      <c r="AY30"/>
      <c r="AZ30"/>
    </row>
    <row r="31" spans="1:52">
      <c r="A31" s="533"/>
      <c r="B31" s="533"/>
      <c r="C31" s="557"/>
      <c r="D31" s="557"/>
      <c r="E31" s="557"/>
      <c r="F31" s="557"/>
      <c r="G31" s="533"/>
      <c r="H31" s="533"/>
      <c r="I31" s="533"/>
      <c r="J31" s="533"/>
      <c r="K31" s="533"/>
      <c r="L31" s="533"/>
      <c r="M31" s="533"/>
      <c r="N31" s="533"/>
      <c r="O31" s="533"/>
      <c r="P31" s="533"/>
      <c r="Q31" s="559"/>
      <c r="R31" s="559"/>
      <c r="S31" s="559"/>
      <c r="T31" s="559"/>
      <c r="U31" s="559"/>
      <c r="V31" s="559"/>
      <c r="W31" s="559"/>
      <c r="X31" s="559"/>
      <c r="Y31" s="559"/>
      <c r="Z31" s="559"/>
      <c r="AA31" s="559"/>
      <c r="AB31" s="512"/>
      <c r="AC31" s="356"/>
      <c r="AD31" s="356"/>
      <c r="AE31" s="356"/>
      <c r="AF31" s="356"/>
      <c r="AG31" s="356"/>
      <c r="AH31" s="356"/>
      <c r="AI31" s="356"/>
      <c r="AJ31"/>
      <c r="AK31"/>
      <c r="AL31"/>
      <c r="AM31"/>
      <c r="AN31"/>
      <c r="AO31"/>
      <c r="AP31"/>
      <c r="AQ31"/>
      <c r="AR31"/>
      <c r="AS31"/>
      <c r="AT31"/>
      <c r="AU31"/>
      <c r="AV31"/>
      <c r="AW31"/>
      <c r="AX31"/>
      <c r="AY31"/>
      <c r="AZ31"/>
    </row>
    <row r="32" spans="1:52">
      <c r="A32" s="533"/>
      <c r="B32" s="533"/>
      <c r="C32" s="533"/>
      <c r="D32" s="533"/>
      <c r="E32" s="533"/>
      <c r="F32" s="533"/>
      <c r="G32" s="533"/>
      <c r="H32" s="533"/>
      <c r="I32" s="533"/>
      <c r="J32" s="533"/>
      <c r="K32" s="533"/>
      <c r="L32" s="533"/>
      <c r="M32" s="533"/>
      <c r="N32" s="533"/>
      <c r="O32" s="533"/>
      <c r="P32" s="533"/>
      <c r="Q32" s="559"/>
      <c r="R32" s="559"/>
      <c r="S32" s="559"/>
      <c r="T32" s="559"/>
      <c r="U32" s="559"/>
      <c r="V32" s="559"/>
      <c r="W32" s="559"/>
      <c r="X32" s="559"/>
      <c r="Y32" s="559"/>
      <c r="Z32" s="559"/>
      <c r="AA32" s="559"/>
      <c r="AB32" s="512"/>
      <c r="AC32" s="356"/>
      <c r="AD32" s="356"/>
      <c r="AE32" s="356"/>
      <c r="AF32" s="356"/>
      <c r="AG32" s="356"/>
      <c r="AH32" s="356"/>
      <c r="AI32" s="356"/>
    </row>
    <row r="33" spans="1:35">
      <c r="A33" s="533"/>
      <c r="B33" s="533"/>
      <c r="C33" s="533"/>
      <c r="D33" s="533"/>
      <c r="E33" s="533"/>
      <c r="F33" s="533"/>
      <c r="G33" s="533"/>
      <c r="H33" s="533"/>
      <c r="I33" s="533"/>
      <c r="J33" s="533"/>
      <c r="K33" s="533"/>
      <c r="L33" s="533"/>
      <c r="M33" s="533"/>
      <c r="N33" s="533"/>
      <c r="O33" s="533"/>
      <c r="P33" s="533"/>
      <c r="Q33" s="533"/>
      <c r="R33" s="533"/>
      <c r="S33" s="533"/>
      <c r="T33" s="533"/>
      <c r="U33" s="533"/>
      <c r="V33" s="533"/>
      <c r="W33" s="533"/>
      <c r="X33" s="533"/>
      <c r="Y33" s="533"/>
      <c r="Z33" s="533"/>
      <c r="AA33" s="533"/>
      <c r="AB33" s="356"/>
      <c r="AC33" s="356"/>
      <c r="AD33" s="356"/>
      <c r="AE33" s="356"/>
      <c r="AF33" s="356"/>
      <c r="AG33" s="356"/>
      <c r="AH33" s="356"/>
      <c r="AI33" s="356"/>
    </row>
    <row r="34" spans="1:35">
      <c r="A34" s="533"/>
      <c r="B34" s="533"/>
      <c r="C34" s="533"/>
      <c r="D34" s="533"/>
      <c r="E34" s="533"/>
      <c r="F34" s="533"/>
      <c r="G34" s="533"/>
      <c r="H34" s="533"/>
      <c r="I34" s="533"/>
      <c r="J34" s="533"/>
      <c r="K34" s="533"/>
      <c r="L34" s="533"/>
      <c r="M34" s="533"/>
      <c r="N34" s="533"/>
      <c r="O34" s="533"/>
      <c r="P34" s="533"/>
      <c r="Q34" s="533"/>
      <c r="R34" s="533"/>
      <c r="S34" s="533"/>
      <c r="T34" s="533"/>
      <c r="U34" s="533"/>
      <c r="V34" s="533"/>
      <c r="W34" s="533"/>
      <c r="X34" s="533"/>
      <c r="Y34" s="533"/>
      <c r="Z34" s="533"/>
      <c r="AA34" s="533"/>
      <c r="AB34" s="356"/>
      <c r="AC34" s="356"/>
      <c r="AD34" s="356"/>
      <c r="AE34" s="356"/>
      <c r="AF34" s="356"/>
      <c r="AG34" s="356"/>
      <c r="AH34" s="356"/>
      <c r="AI34" s="356"/>
    </row>
    <row r="35" spans="1:35">
      <c r="A35" s="533"/>
      <c r="B35" s="533"/>
      <c r="C35" s="533"/>
      <c r="D35" s="533"/>
      <c r="E35" s="533"/>
      <c r="F35" s="533"/>
      <c r="G35" s="533"/>
      <c r="H35" s="533"/>
      <c r="I35" s="533"/>
      <c r="J35" s="533"/>
      <c r="K35" s="533"/>
      <c r="L35" s="533"/>
      <c r="M35" s="533"/>
      <c r="N35" s="533"/>
      <c r="O35" s="533"/>
      <c r="P35" s="533"/>
      <c r="Q35" s="533"/>
      <c r="R35" s="533"/>
      <c r="S35" s="533"/>
      <c r="T35" s="533"/>
      <c r="U35" s="533"/>
      <c r="V35" s="533"/>
      <c r="W35" s="533"/>
      <c r="X35" s="533"/>
      <c r="Y35" s="533"/>
      <c r="Z35" s="533"/>
      <c r="AA35" s="533"/>
    </row>
    <row r="36" spans="1:35">
      <c r="A36" s="533"/>
      <c r="B36" s="533"/>
      <c r="C36" s="533"/>
      <c r="D36" s="533"/>
      <c r="E36" s="533"/>
      <c r="F36" s="533"/>
      <c r="G36" s="533"/>
      <c r="H36" s="533"/>
      <c r="I36" s="533"/>
      <c r="J36" s="533"/>
      <c r="K36" s="533"/>
      <c r="L36" s="533"/>
      <c r="M36" s="533"/>
      <c r="N36" s="533"/>
      <c r="O36" s="533"/>
      <c r="P36" s="533"/>
      <c r="Q36" s="533"/>
      <c r="R36" s="533"/>
      <c r="S36" s="533"/>
      <c r="T36" s="533"/>
      <c r="U36" s="533"/>
      <c r="V36" s="533"/>
      <c r="W36" s="533"/>
      <c r="X36" s="533"/>
      <c r="Y36" s="533"/>
      <c r="Z36" s="533"/>
      <c r="AA36" s="533"/>
    </row>
    <row r="37" spans="1:35">
      <c r="A37" s="533"/>
      <c r="B37" s="533"/>
      <c r="C37" s="533"/>
      <c r="D37" s="533"/>
      <c r="E37" s="533"/>
      <c r="F37" s="533"/>
      <c r="G37" s="533"/>
      <c r="H37" s="533"/>
      <c r="I37" s="533"/>
      <c r="J37" s="533"/>
      <c r="K37" s="533"/>
      <c r="L37" s="533"/>
      <c r="M37" s="533"/>
      <c r="N37" s="533"/>
      <c r="O37" s="533"/>
      <c r="P37" s="533"/>
      <c r="Q37" s="533"/>
      <c r="R37" s="533"/>
      <c r="S37" s="533"/>
      <c r="T37" s="533"/>
      <c r="U37" s="533"/>
      <c r="V37" s="533"/>
      <c r="W37" s="533"/>
      <c r="X37" s="533"/>
      <c r="Y37" s="533"/>
      <c r="Z37" s="533"/>
      <c r="AA37" s="533"/>
    </row>
    <row r="38" spans="1:35">
      <c r="A38" s="533"/>
      <c r="B38" s="533"/>
      <c r="C38" s="533"/>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33"/>
    </row>
    <row r="39" spans="1:35">
      <c r="A39" s="533"/>
      <c r="B39" s="533"/>
      <c r="C39" s="533"/>
      <c r="D39" s="533"/>
      <c r="E39" s="533"/>
      <c r="F39" s="533"/>
      <c r="G39" s="533"/>
      <c r="H39" s="533"/>
      <c r="I39" s="533"/>
      <c r="J39" s="533"/>
      <c r="K39" s="533"/>
      <c r="L39" s="533"/>
      <c r="M39" s="533"/>
      <c r="N39" s="533"/>
      <c r="O39" s="533"/>
      <c r="P39" s="533"/>
      <c r="Q39" s="533"/>
      <c r="R39" s="533"/>
      <c r="S39" s="533"/>
      <c r="T39" s="533"/>
      <c r="U39" s="533"/>
      <c r="V39" s="533"/>
      <c r="W39" s="533"/>
      <c r="X39" s="533"/>
      <c r="Y39" s="533"/>
      <c r="Z39" s="533"/>
      <c r="AA39" s="533"/>
    </row>
    <row r="40" spans="1:35">
      <c r="A40" s="533"/>
      <c r="B40" s="533"/>
      <c r="C40" s="533"/>
      <c r="D40" s="533"/>
      <c r="E40" s="533"/>
      <c r="F40" s="533"/>
      <c r="G40" s="533"/>
      <c r="H40" s="533"/>
      <c r="I40" s="533"/>
      <c r="J40" s="533"/>
      <c r="K40" s="533"/>
      <c r="L40" s="533"/>
      <c r="M40" s="533"/>
      <c r="N40" s="533"/>
      <c r="O40" s="533"/>
      <c r="P40" s="533"/>
      <c r="Q40" s="533"/>
      <c r="R40" s="533"/>
      <c r="S40" s="533"/>
      <c r="T40" s="533"/>
      <c r="U40" s="533"/>
      <c r="V40" s="533"/>
      <c r="W40" s="533"/>
      <c r="X40" s="533"/>
      <c r="Y40" s="533"/>
      <c r="Z40" s="533"/>
      <c r="AA40" s="533"/>
    </row>
    <row r="41" spans="1:35">
      <c r="A41" s="533"/>
      <c r="B41" s="533"/>
      <c r="C41" s="533"/>
      <c r="D41" s="533"/>
      <c r="E41" s="533"/>
      <c r="F41" s="533"/>
      <c r="G41" s="533"/>
      <c r="H41" s="533"/>
      <c r="I41" s="533"/>
      <c r="J41" s="533"/>
      <c r="K41" s="533"/>
      <c r="L41" s="533"/>
      <c r="M41" s="533"/>
      <c r="N41" s="533"/>
      <c r="O41" s="533"/>
      <c r="P41" s="533"/>
      <c r="Q41" s="533"/>
      <c r="R41" s="533"/>
      <c r="S41" s="533"/>
      <c r="T41" s="533"/>
      <c r="U41" s="533"/>
      <c r="V41" s="533"/>
      <c r="W41" s="533"/>
      <c r="X41" s="533"/>
      <c r="Y41" s="533"/>
      <c r="Z41" s="533"/>
      <c r="AA41" s="533"/>
    </row>
    <row r="42" spans="1:35">
      <c r="A42" s="533"/>
      <c r="B42" s="533"/>
      <c r="C42" s="533"/>
      <c r="D42" s="533"/>
      <c r="E42" s="533"/>
      <c r="F42" s="533"/>
      <c r="G42" s="533"/>
      <c r="H42" s="533"/>
      <c r="I42" s="533"/>
      <c r="J42" s="533"/>
      <c r="K42" s="533"/>
      <c r="L42" s="533"/>
      <c r="M42" s="533"/>
      <c r="N42" s="533"/>
      <c r="O42" s="533"/>
      <c r="P42" s="533"/>
      <c r="Q42" s="533"/>
      <c r="R42" s="533"/>
      <c r="S42" s="533"/>
      <c r="T42" s="533"/>
      <c r="U42" s="533"/>
      <c r="V42" s="533"/>
      <c r="W42" s="533"/>
      <c r="X42" s="533"/>
      <c r="Y42" s="533"/>
      <c r="Z42" s="533"/>
      <c r="AA42" s="533"/>
    </row>
    <row r="43" spans="1:35">
      <c r="A43" s="533"/>
      <c r="B43" s="533"/>
      <c r="C43" s="533"/>
      <c r="D43" s="533"/>
      <c r="E43" s="533"/>
      <c r="F43" s="533"/>
      <c r="G43" s="533"/>
      <c r="H43" s="533"/>
      <c r="I43" s="533"/>
      <c r="J43" s="533"/>
      <c r="K43" s="533"/>
      <c r="L43" s="533"/>
      <c r="M43" s="533"/>
      <c r="N43" s="533"/>
      <c r="O43" s="533"/>
      <c r="P43" s="533"/>
      <c r="Q43" s="533"/>
      <c r="R43" s="533"/>
      <c r="S43" s="533"/>
      <c r="T43" s="533"/>
      <c r="U43" s="533"/>
      <c r="V43" s="533"/>
      <c r="W43" s="533"/>
      <c r="X43" s="533"/>
      <c r="Y43" s="533"/>
      <c r="Z43" s="533"/>
      <c r="AA43" s="533"/>
    </row>
    <row r="44" spans="1:35" ht="4.2" customHeight="1">
      <c r="A44" s="533"/>
      <c r="B44" s="533"/>
      <c r="C44" s="533"/>
      <c r="D44" s="533"/>
      <c r="E44" s="533"/>
      <c r="F44" s="533"/>
      <c r="G44" s="533"/>
      <c r="H44" s="533"/>
      <c r="I44" s="533"/>
      <c r="J44" s="533"/>
      <c r="K44" s="533"/>
      <c r="L44" s="533"/>
      <c r="M44" s="533"/>
      <c r="N44" s="533"/>
      <c r="O44" s="533"/>
      <c r="P44" s="533"/>
      <c r="Q44" s="533"/>
      <c r="R44" s="533"/>
      <c r="S44" s="533"/>
      <c r="T44" s="533"/>
      <c r="U44" s="533"/>
      <c r="V44" s="533"/>
      <c r="W44" s="533"/>
      <c r="X44" s="533"/>
      <c r="Y44" s="533"/>
      <c r="Z44" s="533"/>
      <c r="AA44" s="533"/>
    </row>
    <row r="45" spans="1:35">
      <c r="L45" s="643"/>
      <c r="M45" s="643"/>
      <c r="N45" s="643"/>
      <c r="O45" s="643"/>
      <c r="P45" s="643"/>
      <c r="Q45" s="643"/>
      <c r="R45" s="643"/>
      <c r="S45" s="643"/>
      <c r="T45" s="643"/>
      <c r="U45" s="643"/>
      <c r="V45" s="643"/>
      <c r="W45" s="643"/>
    </row>
    <row r="46" spans="1:35">
      <c r="L46" s="643"/>
      <c r="M46" s="663" t="s">
        <v>473</v>
      </c>
      <c r="N46" s="664"/>
      <c r="O46" s="664"/>
      <c r="P46" s="664"/>
      <c r="Q46" s="664"/>
      <c r="R46" s="664"/>
      <c r="S46" s="664"/>
      <c r="T46" s="664"/>
      <c r="U46" s="664"/>
      <c r="V46" s="664"/>
      <c r="W46" s="643"/>
    </row>
    <row r="47" spans="1:35">
      <c r="L47" s="643"/>
      <c r="M47" s="664"/>
      <c r="N47" s="664"/>
      <c r="O47" s="664"/>
      <c r="P47" s="664"/>
      <c r="Q47" s="664"/>
      <c r="R47" s="664"/>
      <c r="S47" s="664"/>
      <c r="T47" s="664"/>
      <c r="U47" s="664"/>
      <c r="V47" s="664"/>
      <c r="W47" s="643"/>
    </row>
    <row r="48" spans="1:35">
      <c r="L48" s="643"/>
      <c r="M48" s="664"/>
      <c r="N48" s="664"/>
      <c r="O48" s="664"/>
      <c r="P48" s="664"/>
      <c r="Q48" s="664"/>
      <c r="R48" s="664"/>
      <c r="S48" s="664"/>
      <c r="T48" s="664"/>
      <c r="U48" s="664"/>
      <c r="V48" s="664"/>
      <c r="W48" s="643"/>
    </row>
    <row r="49" spans="12:23">
      <c r="L49" s="643"/>
      <c r="M49" s="664"/>
      <c r="N49" s="664"/>
      <c r="O49" s="664"/>
      <c r="P49" s="664"/>
      <c r="Q49" s="664"/>
      <c r="R49" s="664"/>
      <c r="S49" s="664"/>
      <c r="T49" s="664"/>
      <c r="U49" s="664"/>
      <c r="V49" s="664"/>
      <c r="W49" s="643"/>
    </row>
    <row r="50" spans="12:23">
      <c r="L50" s="643"/>
      <c r="M50" s="643"/>
      <c r="N50" s="643"/>
      <c r="O50" s="643"/>
      <c r="P50" s="643"/>
      <c r="Q50" s="643"/>
      <c r="R50" s="643"/>
      <c r="S50" s="643"/>
      <c r="T50" s="643"/>
      <c r="U50" s="643"/>
      <c r="V50" s="643"/>
      <c r="W50" s="643"/>
    </row>
    <row r="51" spans="12:23">
      <c r="L51" s="643"/>
      <c r="M51" s="643"/>
      <c r="N51" s="643"/>
      <c r="O51" s="643"/>
      <c r="P51" s="643"/>
      <c r="Q51" s="643"/>
      <c r="R51" s="643"/>
      <c r="S51" s="643"/>
      <c r="T51" s="643"/>
      <c r="U51" s="643"/>
      <c r="V51" s="643"/>
      <c r="W51" s="643"/>
    </row>
  </sheetData>
  <sheetProtection formatCells="0" formatColumns="0" formatRows="0" insertColumns="0" insertRows="0" insertHyperlinks="0" deleteColumns="0" deleteRows="0" sort="0" autoFilter="0" pivotTables="0"/>
  <mergeCells count="14">
    <mergeCell ref="M46:V49"/>
    <mergeCell ref="L24:S26"/>
    <mergeCell ref="C13:H13"/>
    <mergeCell ref="D14:G14"/>
    <mergeCell ref="T15:Y16"/>
    <mergeCell ref="S20:AA21"/>
    <mergeCell ref="D15:H15"/>
    <mergeCell ref="L18:N18"/>
    <mergeCell ref="F19:H21"/>
    <mergeCell ref="T2:Y3"/>
    <mergeCell ref="S7:AA8"/>
    <mergeCell ref="D8:F9"/>
    <mergeCell ref="D11:G11"/>
    <mergeCell ref="D12:I12"/>
  </mergeCells>
  <phoneticPr fontId="81"/>
  <hyperlinks>
    <hyperlink ref="M46:V49" r:id="rId1" display="mailto:hy_food-safety@kxf.biglobe.ne.jp" xr:uid="{AA45A176-F1E1-41B3-A1CD-2E4E348016C6}"/>
  </hyperlinks>
  <pageMargins left="0.7" right="0.7" top="0.75" bottom="0.75" header="0.3" footer="0.3"/>
  <pageSetup paperSize="9" scale="32"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7"/>
  <sheetViews>
    <sheetView tabSelected="1" zoomScaleNormal="100" zoomScaleSheetLayoutView="100" workbookViewId="0">
      <selection activeCell="P19" sqref="P19"/>
    </sheetView>
  </sheetViews>
  <sheetFormatPr defaultColWidth="9" defaultRowHeight="13.2"/>
  <cols>
    <col min="1" max="1" width="14.109375" style="22" customWidth="1"/>
    <col min="2" max="2" width="5.109375" style="22" customWidth="1"/>
    <col min="3" max="3" width="3.77734375" style="22" customWidth="1"/>
    <col min="4" max="4" width="6.88671875" style="22" customWidth="1"/>
    <col min="5" max="5" width="13.109375" style="22" customWidth="1"/>
    <col min="6" max="6" width="13.109375" style="38" customWidth="1"/>
    <col min="7" max="7" width="10.109375" style="22" customWidth="1"/>
    <col min="8" max="8" width="26.6640625" style="30" customWidth="1"/>
    <col min="9" max="9" width="13" style="26" customWidth="1"/>
    <col min="10" max="10" width="16.109375" style="26" customWidth="1"/>
    <col min="11" max="11" width="13.44140625" style="38" customWidth="1"/>
    <col min="12" max="12" width="23.6640625" style="38" customWidth="1"/>
    <col min="13" max="13" width="13.44140625" style="28" customWidth="1"/>
    <col min="14" max="14" width="16.21875" style="22" customWidth="1"/>
    <col min="15" max="15" width="9" style="23"/>
    <col min="16" max="16384" width="9" style="22"/>
  </cols>
  <sheetData>
    <row r="1" spans="1:16" ht="26.25" customHeight="1" thickTop="1">
      <c r="A1" s="17" t="s">
        <v>39</v>
      </c>
      <c r="B1" s="18"/>
      <c r="C1" s="18"/>
      <c r="D1" s="19"/>
      <c r="E1" s="19"/>
      <c r="F1" s="20"/>
      <c r="G1" s="21"/>
      <c r="H1" s="139"/>
      <c r="I1" s="140" t="s">
        <v>40</v>
      </c>
      <c r="J1" s="141"/>
      <c r="K1" s="142"/>
      <c r="L1" s="143"/>
      <c r="M1" s="144"/>
    </row>
    <row r="2" spans="1:16" ht="17.399999999999999">
      <c r="A2" s="24"/>
      <c r="B2" s="81"/>
      <c r="C2" s="81"/>
      <c r="D2" s="81"/>
      <c r="E2" s="81"/>
      <c r="F2" s="81"/>
      <c r="G2" s="25"/>
      <c r="H2" s="145"/>
      <c r="I2" s="764" t="s">
        <v>198</v>
      </c>
      <c r="J2" s="764"/>
      <c r="K2" s="764"/>
      <c r="L2" s="764"/>
      <c r="M2" s="764"/>
      <c r="N2" s="69"/>
      <c r="O2" s="23" t="s">
        <v>203</v>
      </c>
      <c r="P2" s="54"/>
    </row>
    <row r="3" spans="1:16" ht="17.399999999999999">
      <c r="A3" s="779" t="e" vm="1">
        <v>#VALUE!</v>
      </c>
      <c r="B3" s="779"/>
      <c r="C3" s="780"/>
      <c r="D3" s="82"/>
      <c r="E3" s="82"/>
      <c r="F3" s="762" t="e" vm="1">
        <v>#VALUE!</v>
      </c>
      <c r="G3" s="763"/>
      <c r="H3" s="46"/>
      <c r="I3" s="148"/>
      <c r="J3" s="149"/>
      <c r="K3" s="150"/>
      <c r="L3" s="142"/>
      <c r="M3" s="151"/>
    </row>
    <row r="4" spans="1:16" ht="17.399999999999999">
      <c r="A4" s="779"/>
      <c r="B4" s="779"/>
      <c r="C4" s="780"/>
      <c r="D4" s="82"/>
      <c r="E4" s="82"/>
      <c r="F4" s="762"/>
      <c r="G4" s="763"/>
      <c r="H4" s="152"/>
      <c r="I4" s="152"/>
      <c r="J4" s="141"/>
      <c r="K4" s="150"/>
      <c r="L4" s="142"/>
      <c r="M4" s="151"/>
      <c r="N4" s="108"/>
    </row>
    <row r="5" spans="1:16">
      <c r="A5" s="779"/>
      <c r="B5" s="779"/>
      <c r="C5" s="780"/>
      <c r="D5" s="82"/>
      <c r="E5" s="27"/>
      <c r="F5" s="762"/>
      <c r="G5" s="763"/>
      <c r="H5"/>
      <c r="I5" s="153"/>
      <c r="J5" s="141"/>
      <c r="K5" s="150"/>
      <c r="L5" s="150"/>
      <c r="M5" s="151"/>
      <c r="N5" s="22" t="s">
        <v>204</v>
      </c>
    </row>
    <row r="6" spans="1:16">
      <c r="A6" s="779"/>
      <c r="B6" s="779"/>
      <c r="C6" s="780"/>
      <c r="D6" s="82"/>
      <c r="E6" s="83"/>
      <c r="F6" s="762"/>
      <c r="G6" s="763"/>
      <c r="H6"/>
      <c r="I6" s="154"/>
      <c r="J6" s="141"/>
      <c r="K6" s="150"/>
      <c r="L6" s="150"/>
      <c r="M6" s="151"/>
      <c r="P6" s="22" t="s">
        <v>209</v>
      </c>
    </row>
    <row r="7" spans="1:16">
      <c r="A7" s="779"/>
      <c r="B7" s="779"/>
      <c r="C7" s="780"/>
      <c r="D7" s="82"/>
      <c r="E7" s="83"/>
      <c r="F7" s="762"/>
      <c r="G7" s="763"/>
      <c r="H7" s="155"/>
      <c r="I7" s="153"/>
      <c r="J7" s="141"/>
      <c r="K7" s="150"/>
      <c r="L7" s="150"/>
      <c r="M7" s="151"/>
    </row>
    <row r="8" spans="1:16">
      <c r="A8" s="779"/>
      <c r="B8" s="779"/>
      <c r="C8" s="780"/>
      <c r="D8" s="82"/>
      <c r="E8" s="83"/>
      <c r="F8" s="762"/>
      <c r="G8" s="763"/>
      <c r="H8" s="146"/>
      <c r="I8" s="156"/>
      <c r="J8" s="156"/>
      <c r="K8" s="156"/>
      <c r="L8" s="150"/>
      <c r="M8" s="157"/>
      <c r="N8" s="29" t="s">
        <v>42</v>
      </c>
    </row>
    <row r="9" spans="1:16">
      <c r="A9" s="779"/>
      <c r="B9" s="779"/>
      <c r="C9" s="780"/>
      <c r="D9" s="82"/>
      <c r="E9" s="83"/>
      <c r="F9" s="762"/>
      <c r="G9" s="763"/>
      <c r="H9" s="156"/>
      <c r="I9" s="156"/>
      <c r="J9" s="156"/>
      <c r="K9" s="156"/>
      <c r="L9" s="150"/>
      <c r="M9" s="157"/>
      <c r="N9" s="29"/>
    </row>
    <row r="10" spans="1:16">
      <c r="A10" s="779"/>
      <c r="B10" s="779"/>
      <c r="C10" s="780"/>
      <c r="D10" s="82"/>
      <c r="E10" s="83"/>
      <c r="F10" s="762"/>
      <c r="G10" s="763"/>
      <c r="H10" s="156"/>
      <c r="I10" s="156"/>
      <c r="J10" s="156"/>
      <c r="K10" s="156"/>
      <c r="L10" s="150"/>
      <c r="M10" s="157"/>
      <c r="N10" s="29" t="s">
        <v>43</v>
      </c>
    </row>
    <row r="11" spans="1:16">
      <c r="A11" s="779"/>
      <c r="B11" s="779"/>
      <c r="C11" s="780"/>
      <c r="D11" s="82"/>
      <c r="E11" s="83"/>
      <c r="F11" s="762"/>
      <c r="G11" s="763"/>
      <c r="H11" s="156"/>
      <c r="I11" s="156"/>
      <c r="J11" s="156"/>
      <c r="K11" s="156"/>
      <c r="L11" s="150"/>
      <c r="M11" s="157"/>
    </row>
    <row r="12" spans="1:16">
      <c r="A12" s="779"/>
      <c r="B12" s="779"/>
      <c r="C12" s="780"/>
      <c r="D12" s="82"/>
      <c r="E12" s="83"/>
      <c r="F12" s="762"/>
      <c r="G12" s="763"/>
      <c r="H12" s="156"/>
      <c r="I12" s="156"/>
      <c r="J12" s="156"/>
      <c r="K12" s="156"/>
      <c r="L12" s="150"/>
      <c r="M12" s="157"/>
      <c r="O12" s="117"/>
    </row>
    <row r="13" spans="1:16">
      <c r="A13" s="779"/>
      <c r="B13" s="779"/>
      <c r="C13" s="780"/>
      <c r="D13" s="82"/>
      <c r="E13" s="83"/>
      <c r="F13" s="762"/>
      <c r="G13" s="763"/>
      <c r="H13" s="156"/>
      <c r="I13" s="156"/>
      <c r="J13" s="156"/>
      <c r="K13" s="156"/>
      <c r="L13" s="150"/>
      <c r="M13" s="157"/>
      <c r="N13" s="129" t="s">
        <v>44</v>
      </c>
    </row>
    <row r="14" spans="1:16">
      <c r="A14" s="779"/>
      <c r="B14" s="779"/>
      <c r="C14" s="780"/>
      <c r="D14" s="82"/>
      <c r="E14" s="83"/>
      <c r="F14" s="762"/>
      <c r="G14" s="763"/>
      <c r="H14" s="156"/>
      <c r="I14" s="156"/>
      <c r="J14" s="156"/>
      <c r="K14" s="156"/>
      <c r="L14" s="150"/>
      <c r="M14" s="157"/>
    </row>
    <row r="15" spans="1:16">
      <c r="A15" s="779"/>
      <c r="B15" s="779"/>
      <c r="C15" s="780"/>
      <c r="D15" s="82"/>
      <c r="E15" s="82" t="s">
        <v>17</v>
      </c>
      <c r="F15" s="762"/>
      <c r="G15" s="763"/>
      <c r="H15" s="155"/>
      <c r="I15" s="153"/>
      <c r="J15" s="146"/>
      <c r="K15" s="150"/>
      <c r="L15" s="150"/>
      <c r="M15" s="157"/>
      <c r="N15" s="109" t="s">
        <v>45</v>
      </c>
    </row>
    <row r="16" spans="1:16">
      <c r="A16" s="779"/>
      <c r="B16" s="779"/>
      <c r="C16" s="780"/>
      <c r="D16" s="82"/>
      <c r="E16" s="82"/>
      <c r="F16" s="762"/>
      <c r="G16" s="763"/>
      <c r="H16" s="141"/>
      <c r="I16" s="153"/>
      <c r="J16" s="141"/>
      <c r="K16" s="150"/>
      <c r="L16" s="150"/>
      <c r="M16" s="157"/>
      <c r="N16" s="84" t="s">
        <v>46</v>
      </c>
    </row>
    <row r="17" spans="1:19" ht="20.25" customHeight="1" thickBot="1">
      <c r="A17" s="765" t="s">
        <v>239</v>
      </c>
      <c r="B17" s="766"/>
      <c r="C17" s="766"/>
      <c r="D17" s="85"/>
      <c r="E17" s="86"/>
      <c r="F17" s="767" t="s">
        <v>240</v>
      </c>
      <c r="G17" s="768"/>
      <c r="H17" s="155"/>
      <c r="I17" s="153"/>
      <c r="J17" s="146"/>
      <c r="K17" s="150"/>
      <c r="L17" s="147"/>
      <c r="M17" s="151"/>
    </row>
    <row r="18" spans="1:19" ht="39" customHeight="1" thickTop="1">
      <c r="A18" s="769" t="s">
        <v>47</v>
      </c>
      <c r="B18" s="770"/>
      <c r="C18" s="771"/>
      <c r="D18" s="87" t="s">
        <v>48</v>
      </c>
      <c r="E18" s="313" t="s">
        <v>211</v>
      </c>
      <c r="F18" s="772" t="s">
        <v>49</v>
      </c>
      <c r="G18" s="773"/>
      <c r="H18" s="141"/>
      <c r="I18" s="153"/>
      <c r="J18" s="141"/>
      <c r="K18" s="150"/>
      <c r="L18" s="150"/>
      <c r="M18" s="151"/>
      <c r="Q18" s="22" t="s">
        <v>3</v>
      </c>
      <c r="S18" s="22" t="s">
        <v>17</v>
      </c>
    </row>
    <row r="19" spans="1:19" ht="30" customHeight="1">
      <c r="A19" s="774" t="s">
        <v>177</v>
      </c>
      <c r="B19" s="774"/>
      <c r="C19" s="774"/>
      <c r="D19" s="774"/>
      <c r="E19" s="774"/>
      <c r="F19" s="774"/>
      <c r="G19" s="774"/>
      <c r="H19" s="158"/>
      <c r="I19" s="159" t="s">
        <v>50</v>
      </c>
      <c r="J19" s="159"/>
      <c r="K19" s="159"/>
      <c r="L19" s="147"/>
      <c r="M19" s="151"/>
    </row>
    <row r="20" spans="1:19" ht="17.399999999999999">
      <c r="E20" s="88" t="s">
        <v>51</v>
      </c>
      <c r="F20" s="89" t="s">
        <v>52</v>
      </c>
      <c r="H20" s="118" t="s">
        <v>41</v>
      </c>
      <c r="I20" s="153"/>
      <c r="J20" s="141" t="s">
        <v>17</v>
      </c>
      <c r="K20" s="160" t="s">
        <v>17</v>
      </c>
      <c r="L20" s="150"/>
      <c r="M20" s="151"/>
    </row>
    <row r="21" spans="1:19" ht="16.8" thickBot="1">
      <c r="A21" s="90"/>
      <c r="B21" s="775">
        <v>45907</v>
      </c>
      <c r="C21" s="776"/>
      <c r="D21" s="193" t="s">
        <v>53</v>
      </c>
      <c r="E21" s="777" t="s">
        <v>54</v>
      </c>
      <c r="F21" s="778"/>
      <c r="G21" s="26" t="s">
        <v>55</v>
      </c>
      <c r="H21" s="748" t="s">
        <v>228</v>
      </c>
      <c r="I21" s="749"/>
      <c r="J21" s="749"/>
      <c r="K21" s="749"/>
      <c r="L21" s="749"/>
      <c r="M21" s="161" t="s">
        <v>182</v>
      </c>
      <c r="N21" s="163">
        <v>9</v>
      </c>
    </row>
    <row r="22" spans="1:19" ht="36" customHeight="1" thickTop="1" thickBot="1">
      <c r="A22" s="194" t="s">
        <v>56</v>
      </c>
      <c r="B22" s="750" t="s">
        <v>57</v>
      </c>
      <c r="C22" s="751"/>
      <c r="D22" s="752"/>
      <c r="E22" s="195" t="s">
        <v>219</v>
      </c>
      <c r="F22" s="195" t="s">
        <v>229</v>
      </c>
      <c r="G22" s="196"/>
      <c r="H22" s="753" t="s">
        <v>58</v>
      </c>
      <c r="I22" s="754"/>
      <c r="J22" s="754"/>
      <c r="K22" s="754"/>
      <c r="L22" s="755"/>
      <c r="M22" s="162" t="s">
        <v>59</v>
      </c>
      <c r="N22" s="164" t="s">
        <v>60</v>
      </c>
      <c r="R22" s="22" t="s">
        <v>3</v>
      </c>
    </row>
    <row r="23" spans="1:19" ht="71.400000000000006" customHeight="1" thickBot="1">
      <c r="A23" s="170" t="s">
        <v>61</v>
      </c>
      <c r="B23" s="668" t="str">
        <f>IF(G23&gt;5,"☆☆☆☆",IF(AND(G23&gt;=2.39,G23&lt;5),"☆☆☆",IF(AND(G23&gt;=1.39,G23&lt;2.4),"☆☆",IF(AND(G23&gt;0,G23&lt;1.4),"☆",IF(AND(G23&gt;=-1.39,G23&lt;0),"★",IF(AND(G23&gt;=-2.39,G23&lt;-1.4),"★★",IF(AND(G23&gt;=-3.39,G23&lt;-2.4),"★★★")))))))</f>
        <v>☆</v>
      </c>
      <c r="C23" s="669"/>
      <c r="D23" s="670"/>
      <c r="E23" s="467">
        <v>2.46</v>
      </c>
      <c r="F23" s="467">
        <v>2.48</v>
      </c>
      <c r="G23" s="120">
        <f t="shared" ref="G23:G69" si="0">F23-E23</f>
        <v>2.0000000000000018E-2</v>
      </c>
      <c r="H23" s="756" t="s">
        <v>286</v>
      </c>
      <c r="I23" s="757"/>
      <c r="J23" s="757"/>
      <c r="K23" s="757"/>
      <c r="L23" s="758"/>
      <c r="M23" s="607" t="s">
        <v>287</v>
      </c>
      <c r="N23" s="608">
        <v>45905</v>
      </c>
      <c r="O23" s="113" t="s">
        <v>62</v>
      </c>
    </row>
    <row r="24" spans="1:19" ht="61.2" customHeight="1" thickBot="1">
      <c r="A24" s="91" t="s">
        <v>63</v>
      </c>
      <c r="B24" s="668" t="str">
        <f>IF(G24&gt;5,"☆☆☆☆",IF(AND(G24&gt;=2.39,G24&lt;5),"☆☆☆",IF(AND(G24&gt;=1.39,G24&lt;2.4),"☆☆",IF(AND(G24&gt;0,G24&lt;1.4),"☆",IF(AND(G24&gt;=-1.39,G24&lt;0),"★",IF(AND(G24&gt;=-2.39,G24&lt;-1.4),"★★",IF(AND(G24&gt;=-3.39,G24&lt;-2.4),"★★★")))))))</f>
        <v>☆</v>
      </c>
      <c r="C24" s="669"/>
      <c r="D24" s="670"/>
      <c r="E24" s="467">
        <v>1.94</v>
      </c>
      <c r="F24" s="467">
        <v>2.3199999999999998</v>
      </c>
      <c r="G24" s="120">
        <f t="shared" si="0"/>
        <v>0.37999999999999989</v>
      </c>
      <c r="H24" s="759"/>
      <c r="I24" s="760"/>
      <c r="J24" s="760"/>
      <c r="K24" s="760"/>
      <c r="L24" s="761"/>
      <c r="M24" s="469"/>
      <c r="N24" s="470"/>
      <c r="O24" s="113" t="s">
        <v>63</v>
      </c>
      <c r="Q24" s="22" t="s">
        <v>3</v>
      </c>
    </row>
    <row r="25" spans="1:19" ht="65.400000000000006" customHeight="1" thickBot="1">
      <c r="A25" s="199" t="s">
        <v>64</v>
      </c>
      <c r="B25" s="668" t="str">
        <f t="shared" ref="B25:B70" si="1">IF(G25&gt;5,"☆☆☆☆",IF(AND(G25&gt;=2.39,G25&lt;5),"☆☆☆",IF(AND(G25&gt;=1.39,G25&lt;2.4),"☆☆",IF(AND(G25&gt;0,G25&lt;1.4),"☆",IF(AND(G25&gt;=-1.39,G25&lt;0),"★",IF(AND(G25&gt;=-2.39,G25&lt;-1.4),"★★",IF(AND(G25&gt;=-3.39,G25&lt;-2.4),"★★★")))))))</f>
        <v>★</v>
      </c>
      <c r="C25" s="669"/>
      <c r="D25" s="670"/>
      <c r="E25" s="349">
        <v>6.07</v>
      </c>
      <c r="F25" s="348">
        <v>5.81</v>
      </c>
      <c r="G25" s="120">
        <f t="shared" si="0"/>
        <v>-0.26000000000000068</v>
      </c>
      <c r="H25" s="733"/>
      <c r="I25" s="734"/>
      <c r="J25" s="734"/>
      <c r="K25" s="734"/>
      <c r="L25" s="735"/>
      <c r="M25" s="490"/>
      <c r="N25" s="470"/>
      <c r="O25" s="113" t="s">
        <v>64</v>
      </c>
    </row>
    <row r="26" spans="1:19" ht="61.2" customHeight="1" thickBot="1">
      <c r="A26" s="199" t="s">
        <v>65</v>
      </c>
      <c r="B26" s="668" t="str">
        <f t="shared" si="1"/>
        <v>☆☆</v>
      </c>
      <c r="C26" s="669"/>
      <c r="D26" s="670"/>
      <c r="E26" s="348">
        <v>3.61</v>
      </c>
      <c r="F26" s="348">
        <v>5.94</v>
      </c>
      <c r="G26" s="120">
        <f t="shared" si="0"/>
        <v>2.3300000000000005</v>
      </c>
      <c r="H26" s="674"/>
      <c r="I26" s="675"/>
      <c r="J26" s="675"/>
      <c r="K26" s="675"/>
      <c r="L26" s="676"/>
      <c r="M26" s="197"/>
      <c r="N26" s="198"/>
      <c r="O26" s="113" t="s">
        <v>65</v>
      </c>
    </row>
    <row r="27" spans="1:19" ht="61.2" customHeight="1" thickBot="1">
      <c r="A27" s="199" t="s">
        <v>66</v>
      </c>
      <c r="B27" s="668" t="str">
        <f t="shared" si="1"/>
        <v>☆</v>
      </c>
      <c r="C27" s="669"/>
      <c r="D27" s="670"/>
      <c r="E27" s="467">
        <v>2.38</v>
      </c>
      <c r="F27" s="467">
        <v>2.77</v>
      </c>
      <c r="G27" s="120">
        <f t="shared" si="0"/>
        <v>0.39000000000000012</v>
      </c>
      <c r="H27" s="677"/>
      <c r="I27" s="675"/>
      <c r="J27" s="675"/>
      <c r="K27" s="675"/>
      <c r="L27" s="676"/>
      <c r="M27" s="197"/>
      <c r="N27" s="200"/>
      <c r="O27" s="113" t="s">
        <v>66</v>
      </c>
    </row>
    <row r="28" spans="1:19" ht="61.2" customHeight="1" thickBot="1">
      <c r="A28" s="199" t="s">
        <v>67</v>
      </c>
      <c r="B28" s="668" t="str">
        <f t="shared" si="1"/>
        <v>☆☆</v>
      </c>
      <c r="C28" s="669"/>
      <c r="D28" s="670"/>
      <c r="E28" s="348">
        <v>3.62</v>
      </c>
      <c r="F28" s="348">
        <v>5.85</v>
      </c>
      <c r="G28" s="120">
        <f t="shared" si="0"/>
        <v>2.2299999999999995</v>
      </c>
      <c r="H28" s="736"/>
      <c r="I28" s="737"/>
      <c r="J28" s="737"/>
      <c r="K28" s="737"/>
      <c r="L28" s="738"/>
      <c r="M28" s="197"/>
      <c r="N28" s="198"/>
      <c r="O28" s="113" t="s">
        <v>67</v>
      </c>
    </row>
    <row r="29" spans="1:19" ht="61.2" customHeight="1" thickBot="1">
      <c r="A29" s="199" t="s">
        <v>208</v>
      </c>
      <c r="B29" s="668" t="str">
        <f t="shared" si="1"/>
        <v>★</v>
      </c>
      <c r="C29" s="669"/>
      <c r="D29" s="670"/>
      <c r="E29" s="348">
        <v>3.18</v>
      </c>
      <c r="F29" s="467">
        <v>2.64</v>
      </c>
      <c r="G29" s="120">
        <f t="shared" si="0"/>
        <v>-0.54</v>
      </c>
      <c r="H29" s="736"/>
      <c r="I29" s="737"/>
      <c r="J29" s="737"/>
      <c r="K29" s="737"/>
      <c r="L29" s="738"/>
      <c r="M29" s="197"/>
      <c r="N29" s="198"/>
      <c r="O29" s="113" t="s">
        <v>68</v>
      </c>
    </row>
    <row r="30" spans="1:19" ht="61.2" customHeight="1" thickBot="1">
      <c r="A30" s="199" t="s">
        <v>69</v>
      </c>
      <c r="B30" s="668" t="str">
        <f t="shared" si="1"/>
        <v>☆</v>
      </c>
      <c r="C30" s="669"/>
      <c r="D30" s="670"/>
      <c r="E30" s="348">
        <v>3.74</v>
      </c>
      <c r="F30" s="348">
        <v>3.82</v>
      </c>
      <c r="G30" s="120">
        <f t="shared" si="0"/>
        <v>7.9999999999999627E-2</v>
      </c>
      <c r="H30" s="736"/>
      <c r="I30" s="737"/>
      <c r="J30" s="737"/>
      <c r="K30" s="737"/>
      <c r="L30" s="738"/>
      <c r="M30" s="338"/>
      <c r="N30" s="198"/>
      <c r="O30" s="113" t="s">
        <v>69</v>
      </c>
    </row>
    <row r="31" spans="1:19" ht="61.2" customHeight="1" thickBot="1">
      <c r="A31" s="199" t="s">
        <v>70</v>
      </c>
      <c r="B31" s="668" t="str">
        <f t="shared" si="1"/>
        <v>☆</v>
      </c>
      <c r="C31" s="669"/>
      <c r="D31" s="670"/>
      <c r="E31" s="467">
        <v>2.77</v>
      </c>
      <c r="F31" s="348">
        <v>3.22</v>
      </c>
      <c r="G31" s="120">
        <f t="shared" si="0"/>
        <v>0.45000000000000018</v>
      </c>
      <c r="H31" s="690"/>
      <c r="I31" s="691"/>
      <c r="J31" s="691"/>
      <c r="K31" s="691"/>
      <c r="L31" s="692"/>
      <c r="M31" s="197"/>
      <c r="N31" s="470"/>
      <c r="O31" s="113" t="s">
        <v>70</v>
      </c>
    </row>
    <row r="32" spans="1:19" ht="61.2" customHeight="1" thickBot="1">
      <c r="A32" s="201" t="s">
        <v>71</v>
      </c>
      <c r="B32" s="668" t="str">
        <f t="shared" si="1"/>
        <v>☆☆</v>
      </c>
      <c r="C32" s="669"/>
      <c r="D32" s="670"/>
      <c r="E32" s="349">
        <v>6.88</v>
      </c>
      <c r="F32" s="349">
        <v>8.84</v>
      </c>
      <c r="G32" s="120">
        <f t="shared" si="0"/>
        <v>1.96</v>
      </c>
      <c r="H32" s="674"/>
      <c r="I32" s="675"/>
      <c r="J32" s="675"/>
      <c r="K32" s="675"/>
      <c r="L32" s="676"/>
      <c r="M32" s="197"/>
      <c r="N32" s="339"/>
      <c r="O32" s="113" t="s">
        <v>71</v>
      </c>
    </row>
    <row r="33" spans="1:16" ht="61.2" customHeight="1" thickBot="1">
      <c r="A33" s="202" t="s">
        <v>72</v>
      </c>
      <c r="B33" s="668" t="str">
        <f t="shared" si="1"/>
        <v>☆</v>
      </c>
      <c r="C33" s="669"/>
      <c r="D33" s="670"/>
      <c r="E33" s="348">
        <v>4.2300000000000004</v>
      </c>
      <c r="F33" s="348">
        <v>4.7300000000000004</v>
      </c>
      <c r="G33" s="120">
        <f t="shared" si="0"/>
        <v>0.5</v>
      </c>
      <c r="H33" s="674"/>
      <c r="I33" s="675"/>
      <c r="J33" s="675"/>
      <c r="K33" s="675"/>
      <c r="L33" s="676"/>
      <c r="M33" s="197"/>
      <c r="N33" s="198"/>
      <c r="O33" s="113" t="s">
        <v>72</v>
      </c>
    </row>
    <row r="34" spans="1:16" ht="61.2" customHeight="1" thickBot="1">
      <c r="A34" s="91" t="s">
        <v>73</v>
      </c>
      <c r="B34" s="668" t="str">
        <f t="shared" si="1"/>
        <v>☆</v>
      </c>
      <c r="C34" s="669"/>
      <c r="D34" s="670"/>
      <c r="E34" s="348">
        <v>3.44</v>
      </c>
      <c r="F34" s="348">
        <v>3.66</v>
      </c>
      <c r="G34" s="120">
        <f t="shared" si="0"/>
        <v>0.2200000000000002</v>
      </c>
      <c r="H34" s="745"/>
      <c r="I34" s="746"/>
      <c r="J34" s="746"/>
      <c r="K34" s="746"/>
      <c r="L34" s="747"/>
      <c r="M34" s="503"/>
      <c r="N34" s="504"/>
      <c r="O34" s="113" t="s">
        <v>73</v>
      </c>
    </row>
    <row r="35" spans="1:16" ht="61.2" customHeight="1" thickBot="1">
      <c r="A35" s="203" t="s">
        <v>74</v>
      </c>
      <c r="B35" s="668" t="str">
        <f t="shared" si="1"/>
        <v>★</v>
      </c>
      <c r="C35" s="669"/>
      <c r="D35" s="670"/>
      <c r="E35" s="348">
        <v>4.3600000000000003</v>
      </c>
      <c r="F35" s="348">
        <v>4.28</v>
      </c>
      <c r="G35" s="120">
        <f t="shared" si="0"/>
        <v>-8.0000000000000071E-2</v>
      </c>
      <c r="H35" s="742"/>
      <c r="I35" s="688"/>
      <c r="J35" s="688"/>
      <c r="K35" s="688"/>
      <c r="L35" s="689"/>
      <c r="M35" s="471"/>
      <c r="N35" s="472"/>
      <c r="O35" s="113" t="s">
        <v>74</v>
      </c>
    </row>
    <row r="36" spans="1:16" ht="61.2" customHeight="1" thickBot="1">
      <c r="A36" s="204" t="s">
        <v>75</v>
      </c>
      <c r="B36" s="668" t="str">
        <f t="shared" si="1"/>
        <v>☆</v>
      </c>
      <c r="C36" s="669"/>
      <c r="D36" s="670"/>
      <c r="E36" s="348">
        <v>4</v>
      </c>
      <c r="F36" s="348">
        <v>4.32</v>
      </c>
      <c r="G36" s="120">
        <f t="shared" si="0"/>
        <v>0.32000000000000028</v>
      </c>
      <c r="H36" s="733"/>
      <c r="I36" s="734"/>
      <c r="J36" s="734"/>
      <c r="K36" s="734"/>
      <c r="L36" s="735"/>
      <c r="M36" s="471"/>
      <c r="N36" s="515"/>
      <c r="O36" s="113" t="s">
        <v>75</v>
      </c>
    </row>
    <row r="37" spans="1:16" ht="70.2" customHeight="1" thickBot="1">
      <c r="A37" s="199" t="s">
        <v>76</v>
      </c>
      <c r="B37" s="668" t="str">
        <f t="shared" si="1"/>
        <v>☆</v>
      </c>
      <c r="C37" s="669"/>
      <c r="D37" s="670"/>
      <c r="E37" s="348">
        <v>3.23</v>
      </c>
      <c r="F37" s="348">
        <v>3.63</v>
      </c>
      <c r="G37" s="120">
        <f t="shared" si="0"/>
        <v>0.39999999999999991</v>
      </c>
      <c r="H37" s="736"/>
      <c r="I37" s="737"/>
      <c r="J37" s="737"/>
      <c r="K37" s="737"/>
      <c r="L37" s="738"/>
      <c r="M37" s="197"/>
      <c r="N37" s="198"/>
      <c r="O37" s="113" t="s">
        <v>76</v>
      </c>
    </row>
    <row r="38" spans="1:16" ht="61.2" customHeight="1" thickBot="1">
      <c r="A38" s="199" t="s">
        <v>77</v>
      </c>
      <c r="B38" s="668" t="str">
        <f t="shared" si="1"/>
        <v>★</v>
      </c>
      <c r="C38" s="669"/>
      <c r="D38" s="670"/>
      <c r="E38" s="348">
        <v>5.21</v>
      </c>
      <c r="F38" s="348">
        <v>4.71</v>
      </c>
      <c r="G38" s="120">
        <f t="shared" si="0"/>
        <v>-0.5</v>
      </c>
      <c r="H38" s="736"/>
      <c r="I38" s="737"/>
      <c r="J38" s="737"/>
      <c r="K38" s="737"/>
      <c r="L38" s="738"/>
      <c r="M38" s="197"/>
      <c r="N38" s="198"/>
      <c r="O38" s="113" t="s">
        <v>77</v>
      </c>
    </row>
    <row r="39" spans="1:16" ht="61.2" customHeight="1" thickBot="1">
      <c r="A39" s="199" t="s">
        <v>78</v>
      </c>
      <c r="B39" s="668" t="str">
        <f t="shared" si="1"/>
        <v>☆</v>
      </c>
      <c r="C39" s="669"/>
      <c r="D39" s="670"/>
      <c r="E39" s="349">
        <v>6.07</v>
      </c>
      <c r="F39" s="349">
        <v>6.32</v>
      </c>
      <c r="G39" s="120">
        <f t="shared" si="0"/>
        <v>0.25</v>
      </c>
      <c r="H39" s="736"/>
      <c r="I39" s="737"/>
      <c r="J39" s="737"/>
      <c r="K39" s="737"/>
      <c r="L39" s="738"/>
      <c r="M39" s="354"/>
      <c r="N39" s="200"/>
      <c r="O39" s="113" t="s">
        <v>78</v>
      </c>
    </row>
    <row r="40" spans="1:16" ht="61.2" customHeight="1" thickBot="1">
      <c r="A40" s="199" t="s">
        <v>79</v>
      </c>
      <c r="B40" s="668" t="str">
        <f t="shared" si="1"/>
        <v>☆</v>
      </c>
      <c r="C40" s="669"/>
      <c r="D40" s="670"/>
      <c r="E40" s="348">
        <v>5.72</v>
      </c>
      <c r="F40" s="349">
        <v>6.16</v>
      </c>
      <c r="G40" s="120">
        <f t="shared" si="0"/>
        <v>0.44000000000000039</v>
      </c>
      <c r="H40" s="674"/>
      <c r="I40" s="675"/>
      <c r="J40" s="675"/>
      <c r="K40" s="675"/>
      <c r="L40" s="676"/>
      <c r="M40" s="197"/>
      <c r="N40" s="198"/>
      <c r="O40" s="113" t="s">
        <v>79</v>
      </c>
    </row>
    <row r="41" spans="1:16" ht="75" customHeight="1" thickBot="1">
      <c r="A41" s="199" t="s">
        <v>80</v>
      </c>
      <c r="B41" s="668" t="str">
        <f t="shared" si="1"/>
        <v>☆</v>
      </c>
      <c r="C41" s="669"/>
      <c r="D41" s="670"/>
      <c r="E41" s="467">
        <v>2.71</v>
      </c>
      <c r="F41" s="348">
        <v>3.86</v>
      </c>
      <c r="G41" s="120">
        <f t="shared" si="0"/>
        <v>1.1499999999999999</v>
      </c>
      <c r="H41" s="739"/>
      <c r="I41" s="740"/>
      <c r="J41" s="740"/>
      <c r="K41" s="740"/>
      <c r="L41" s="741"/>
      <c r="M41" s="197"/>
      <c r="N41" s="198"/>
      <c r="O41" s="113" t="s">
        <v>80</v>
      </c>
    </row>
    <row r="42" spans="1:16" ht="61.2" customHeight="1" thickBot="1">
      <c r="A42" s="199" t="s">
        <v>81</v>
      </c>
      <c r="B42" s="668" t="str">
        <f t="shared" si="1"/>
        <v>☆</v>
      </c>
      <c r="C42" s="669"/>
      <c r="D42" s="670"/>
      <c r="E42" s="348">
        <v>3.37</v>
      </c>
      <c r="F42" s="348">
        <v>3.98</v>
      </c>
      <c r="G42" s="120">
        <f t="shared" si="0"/>
        <v>0.60999999999999988</v>
      </c>
      <c r="H42" s="674"/>
      <c r="I42" s="675"/>
      <c r="J42" s="675"/>
      <c r="K42" s="675"/>
      <c r="L42" s="676"/>
      <c r="M42" s="354"/>
      <c r="N42" s="198"/>
      <c r="O42" s="113" t="s">
        <v>81</v>
      </c>
      <c r="P42" s="22" t="s">
        <v>41</v>
      </c>
    </row>
    <row r="43" spans="1:16" ht="69" customHeight="1" thickBot="1">
      <c r="A43" s="199" t="s">
        <v>82</v>
      </c>
      <c r="B43" s="668" t="str">
        <f t="shared" si="1"/>
        <v>☆</v>
      </c>
      <c r="C43" s="669"/>
      <c r="D43" s="670"/>
      <c r="E43" s="349">
        <v>6</v>
      </c>
      <c r="F43" s="349">
        <v>7.04</v>
      </c>
      <c r="G43" s="120">
        <f t="shared" si="0"/>
        <v>1.04</v>
      </c>
      <c r="H43" s="733" t="s">
        <v>226</v>
      </c>
      <c r="I43" s="734"/>
      <c r="J43" s="734"/>
      <c r="K43" s="734"/>
      <c r="L43" s="735"/>
      <c r="M43" s="469" t="s">
        <v>225</v>
      </c>
      <c r="N43" s="470">
        <v>45900</v>
      </c>
      <c r="O43" s="113" t="s">
        <v>82</v>
      </c>
    </row>
    <row r="44" spans="1:16" ht="61.2" customHeight="1" thickBot="1">
      <c r="A44" s="205" t="s">
        <v>179</v>
      </c>
      <c r="B44" s="668" t="str">
        <f t="shared" si="1"/>
        <v>★</v>
      </c>
      <c r="C44" s="669"/>
      <c r="D44" s="670"/>
      <c r="E44" s="348">
        <v>3.44</v>
      </c>
      <c r="F44" s="348">
        <v>3.35</v>
      </c>
      <c r="G44" s="120">
        <f t="shared" si="0"/>
        <v>-8.9999999999999858E-2</v>
      </c>
      <c r="H44" s="743"/>
      <c r="I44" s="744"/>
      <c r="J44" s="744"/>
      <c r="K44" s="744"/>
      <c r="L44" s="744"/>
      <c r="M44" s="518"/>
      <c r="N44" s="470"/>
      <c r="O44" s="22" t="s">
        <v>179</v>
      </c>
    </row>
    <row r="45" spans="1:16" ht="61.2" customHeight="1" thickBot="1">
      <c r="A45" s="199" t="s">
        <v>83</v>
      </c>
      <c r="B45" s="668" t="str">
        <f t="shared" si="1"/>
        <v>★</v>
      </c>
      <c r="C45" s="669"/>
      <c r="D45" s="670"/>
      <c r="E45" s="348">
        <v>4.76</v>
      </c>
      <c r="F45" s="348">
        <v>4.17</v>
      </c>
      <c r="G45" s="120">
        <f t="shared" si="0"/>
        <v>-0.58999999999999986</v>
      </c>
      <c r="H45" s="736"/>
      <c r="I45" s="737"/>
      <c r="J45" s="737"/>
      <c r="K45" s="737"/>
      <c r="L45" s="738"/>
      <c r="M45" s="197"/>
      <c r="N45" s="339"/>
      <c r="O45" s="113" t="s">
        <v>83</v>
      </c>
    </row>
    <row r="46" spans="1:16" ht="61.2" customHeight="1" thickBot="1">
      <c r="A46" s="199" t="s">
        <v>84</v>
      </c>
      <c r="B46" s="668" t="str">
        <f t="shared" si="1"/>
        <v>☆</v>
      </c>
      <c r="C46" s="669"/>
      <c r="D46" s="670"/>
      <c r="E46" s="348">
        <v>4.4000000000000004</v>
      </c>
      <c r="F46" s="348">
        <v>5.05</v>
      </c>
      <c r="G46" s="120">
        <f t="shared" si="0"/>
        <v>0.64999999999999947</v>
      </c>
      <c r="H46" s="677"/>
      <c r="I46" s="675"/>
      <c r="J46" s="675"/>
      <c r="K46" s="675"/>
      <c r="L46" s="676"/>
      <c r="M46" s="197"/>
      <c r="N46" s="198"/>
      <c r="O46" s="113" t="s">
        <v>84</v>
      </c>
    </row>
    <row r="47" spans="1:16" ht="61.2" customHeight="1" thickBot="1">
      <c r="A47" s="199" t="s">
        <v>85</v>
      </c>
      <c r="B47" s="668" t="str">
        <f t="shared" si="1"/>
        <v>★</v>
      </c>
      <c r="C47" s="669"/>
      <c r="D47" s="670"/>
      <c r="E47" s="348">
        <v>4.51</v>
      </c>
      <c r="F47" s="348">
        <v>4.37</v>
      </c>
      <c r="G47" s="120">
        <f t="shared" si="0"/>
        <v>-0.13999999999999968</v>
      </c>
      <c r="H47" s="674"/>
      <c r="I47" s="675"/>
      <c r="J47" s="675"/>
      <c r="K47" s="675"/>
      <c r="L47" s="676"/>
      <c r="M47" s="197"/>
      <c r="N47" s="198"/>
      <c r="O47" s="113" t="s">
        <v>85</v>
      </c>
    </row>
    <row r="48" spans="1:16" ht="61.2" customHeight="1" thickBot="1">
      <c r="A48" s="199" t="s">
        <v>86</v>
      </c>
      <c r="B48" s="668" t="str">
        <f t="shared" si="1"/>
        <v>☆</v>
      </c>
      <c r="C48" s="669"/>
      <c r="D48" s="670"/>
      <c r="E48" s="467">
        <v>2.9</v>
      </c>
      <c r="F48" s="348">
        <v>3.13</v>
      </c>
      <c r="G48" s="120">
        <f t="shared" si="0"/>
        <v>0.22999999999999998</v>
      </c>
      <c r="H48" s="681"/>
      <c r="I48" s="682"/>
      <c r="J48" s="682"/>
      <c r="K48" s="682"/>
      <c r="L48" s="683"/>
      <c r="M48" s="469"/>
      <c r="N48" s="470"/>
      <c r="O48" s="113" t="s">
        <v>86</v>
      </c>
    </row>
    <row r="49" spans="1:15" ht="61.2" customHeight="1" thickBot="1">
      <c r="A49" s="199" t="s">
        <v>87</v>
      </c>
      <c r="B49" s="668" t="str">
        <f t="shared" si="1"/>
        <v>☆</v>
      </c>
      <c r="C49" s="669"/>
      <c r="D49" s="670"/>
      <c r="E49" s="348">
        <v>3.51</v>
      </c>
      <c r="F49" s="348">
        <v>3.6</v>
      </c>
      <c r="G49" s="120">
        <f t="shared" si="0"/>
        <v>9.0000000000000302E-2</v>
      </c>
      <c r="H49" s="733"/>
      <c r="I49" s="734"/>
      <c r="J49" s="734"/>
      <c r="K49" s="734"/>
      <c r="L49" s="735"/>
      <c r="M49" s="469"/>
      <c r="N49" s="470"/>
      <c r="O49" s="113" t="s">
        <v>87</v>
      </c>
    </row>
    <row r="50" spans="1:15" ht="75.599999999999994" customHeight="1" thickBot="1">
      <c r="A50" s="199" t="s">
        <v>88</v>
      </c>
      <c r="B50" s="668" t="str">
        <f t="shared" si="1"/>
        <v>★</v>
      </c>
      <c r="C50" s="669"/>
      <c r="D50" s="670"/>
      <c r="E50" s="348">
        <v>4.8899999999999997</v>
      </c>
      <c r="F50" s="348">
        <v>4.16</v>
      </c>
      <c r="G50" s="120">
        <f t="shared" si="0"/>
        <v>-0.72999999999999954</v>
      </c>
      <c r="H50" s="681"/>
      <c r="I50" s="682"/>
      <c r="J50" s="682"/>
      <c r="K50" s="682"/>
      <c r="L50" s="683"/>
      <c r="M50" s="469"/>
      <c r="N50" s="506"/>
      <c r="O50" s="113" t="s">
        <v>88</v>
      </c>
    </row>
    <row r="51" spans="1:15" ht="61.2" customHeight="1" thickBot="1">
      <c r="A51" s="199" t="s">
        <v>89</v>
      </c>
      <c r="B51" s="668" t="str">
        <f t="shared" si="1"/>
        <v>☆</v>
      </c>
      <c r="C51" s="669"/>
      <c r="D51" s="670"/>
      <c r="E51" s="348">
        <v>5.38</v>
      </c>
      <c r="F51" s="349">
        <v>6.21</v>
      </c>
      <c r="G51" s="120">
        <f t="shared" si="0"/>
        <v>0.83000000000000007</v>
      </c>
      <c r="H51" s="674"/>
      <c r="I51" s="675"/>
      <c r="J51" s="675"/>
      <c r="K51" s="675"/>
      <c r="L51" s="676"/>
      <c r="M51" s="197"/>
      <c r="N51" s="198"/>
      <c r="O51" s="113" t="s">
        <v>89</v>
      </c>
    </row>
    <row r="52" spans="1:15" ht="61.2" customHeight="1" thickBot="1">
      <c r="A52" s="199" t="s">
        <v>90</v>
      </c>
      <c r="B52" s="668" t="str">
        <f t="shared" si="1"/>
        <v>☆</v>
      </c>
      <c r="C52" s="669"/>
      <c r="D52" s="670"/>
      <c r="E52" s="467">
        <v>2.37</v>
      </c>
      <c r="F52" s="348">
        <v>3.63</v>
      </c>
      <c r="G52" s="120">
        <f t="shared" si="0"/>
        <v>1.2599999999999998</v>
      </c>
      <c r="H52" s="736"/>
      <c r="I52" s="737"/>
      <c r="J52" s="737"/>
      <c r="K52" s="737"/>
      <c r="L52" s="738"/>
      <c r="M52" s="197"/>
      <c r="N52" s="198"/>
      <c r="O52" s="113" t="s">
        <v>90</v>
      </c>
    </row>
    <row r="53" spans="1:15" ht="61.2" customHeight="1" thickBot="1">
      <c r="A53" s="199" t="s">
        <v>91</v>
      </c>
      <c r="B53" s="668" t="str">
        <f t="shared" si="1"/>
        <v>☆</v>
      </c>
      <c r="C53" s="669"/>
      <c r="D53" s="670"/>
      <c r="E53" s="348">
        <v>4.42</v>
      </c>
      <c r="F53" s="348">
        <v>5.53</v>
      </c>
      <c r="G53" s="120">
        <f t="shared" si="0"/>
        <v>1.1100000000000003</v>
      </c>
      <c r="H53" s="674"/>
      <c r="I53" s="675"/>
      <c r="J53" s="675"/>
      <c r="K53" s="675"/>
      <c r="L53" s="676"/>
      <c r="M53" s="347"/>
      <c r="N53" s="198"/>
      <c r="O53" s="113" t="s">
        <v>91</v>
      </c>
    </row>
    <row r="54" spans="1:15" ht="61.2" customHeight="1" thickBot="1">
      <c r="A54" s="199" t="s">
        <v>92</v>
      </c>
      <c r="B54" s="668" t="str">
        <f t="shared" si="1"/>
        <v>☆</v>
      </c>
      <c r="C54" s="669"/>
      <c r="D54" s="670"/>
      <c r="E54" s="349">
        <v>6.45</v>
      </c>
      <c r="F54" s="349">
        <v>7.18</v>
      </c>
      <c r="G54" s="120">
        <f t="shared" si="0"/>
        <v>0.72999999999999954</v>
      </c>
      <c r="H54" s="674"/>
      <c r="I54" s="675"/>
      <c r="J54" s="675"/>
      <c r="K54" s="675"/>
      <c r="L54" s="676"/>
      <c r="M54" s="197"/>
      <c r="N54" s="198"/>
      <c r="O54" s="113" t="s">
        <v>92</v>
      </c>
    </row>
    <row r="55" spans="1:15" ht="61.2" customHeight="1" thickBot="1">
      <c r="A55" s="199" t="s">
        <v>93</v>
      </c>
      <c r="B55" s="668" t="str">
        <f t="shared" si="1"/>
        <v>★</v>
      </c>
      <c r="C55" s="669"/>
      <c r="D55" s="670"/>
      <c r="E55" s="348">
        <v>3.89</v>
      </c>
      <c r="F55" s="348">
        <v>3.61</v>
      </c>
      <c r="G55" s="120">
        <f t="shared" si="0"/>
        <v>-0.28000000000000025</v>
      </c>
      <c r="H55" s="733"/>
      <c r="I55" s="734"/>
      <c r="J55" s="734"/>
      <c r="K55" s="734"/>
      <c r="L55" s="735"/>
      <c r="M55" s="469"/>
      <c r="N55" s="470"/>
      <c r="O55" s="113" t="s">
        <v>93</v>
      </c>
    </row>
    <row r="56" spans="1:15" ht="61.2" customHeight="1" thickBot="1">
      <c r="A56" s="199" t="s">
        <v>94</v>
      </c>
      <c r="B56" s="668" t="str">
        <f t="shared" si="1"/>
        <v>☆</v>
      </c>
      <c r="C56" s="669"/>
      <c r="D56" s="670"/>
      <c r="E56" s="348">
        <v>4.29</v>
      </c>
      <c r="F56" s="348">
        <v>4.8600000000000003</v>
      </c>
      <c r="G56" s="120">
        <f t="shared" si="0"/>
        <v>0.57000000000000028</v>
      </c>
      <c r="H56" s="677"/>
      <c r="I56" s="675"/>
      <c r="J56" s="675"/>
      <c r="K56" s="675"/>
      <c r="L56" s="676"/>
      <c r="M56" s="197"/>
      <c r="N56" s="198"/>
      <c r="O56" s="113" t="s">
        <v>94</v>
      </c>
    </row>
    <row r="57" spans="1:15" ht="61.2" customHeight="1" thickBot="1">
      <c r="A57" s="199" t="s">
        <v>95</v>
      </c>
      <c r="B57" s="668" t="str">
        <f t="shared" si="1"/>
        <v>☆</v>
      </c>
      <c r="C57" s="669"/>
      <c r="D57" s="670"/>
      <c r="E57" s="467">
        <v>2.93</v>
      </c>
      <c r="F57" s="348">
        <v>3.68</v>
      </c>
      <c r="G57" s="120">
        <f t="shared" si="0"/>
        <v>0.75</v>
      </c>
      <c r="H57" s="671" t="s">
        <v>241</v>
      </c>
      <c r="I57" s="672"/>
      <c r="J57" s="672"/>
      <c r="K57" s="672"/>
      <c r="L57" s="673"/>
      <c r="M57" s="600" t="s">
        <v>242</v>
      </c>
      <c r="N57" s="601">
        <v>45904</v>
      </c>
      <c r="O57" s="113" t="s">
        <v>95</v>
      </c>
    </row>
    <row r="58" spans="1:15" ht="61.2" customHeight="1" thickBot="1">
      <c r="A58" s="199" t="s">
        <v>96</v>
      </c>
      <c r="B58" s="668" t="str">
        <f t="shared" si="1"/>
        <v>☆</v>
      </c>
      <c r="C58" s="669"/>
      <c r="D58" s="670"/>
      <c r="E58" s="348">
        <v>3.1</v>
      </c>
      <c r="F58" s="348">
        <v>3.24</v>
      </c>
      <c r="G58" s="120">
        <f t="shared" si="0"/>
        <v>0.14000000000000012</v>
      </c>
      <c r="H58" s="674"/>
      <c r="I58" s="675"/>
      <c r="J58" s="675"/>
      <c r="K58" s="675"/>
      <c r="L58" s="676"/>
      <c r="M58" s="197"/>
      <c r="N58" s="198"/>
      <c r="O58" s="113" t="s">
        <v>96</v>
      </c>
    </row>
    <row r="59" spans="1:15" ht="61.2" customHeight="1" thickBot="1">
      <c r="A59" s="199" t="s">
        <v>97</v>
      </c>
      <c r="B59" s="668" t="str">
        <f t="shared" si="1"/>
        <v>★</v>
      </c>
      <c r="C59" s="669"/>
      <c r="D59" s="670"/>
      <c r="E59" s="348">
        <v>5.62</v>
      </c>
      <c r="F59" s="348">
        <v>4.8499999999999996</v>
      </c>
      <c r="G59" s="120">
        <f t="shared" si="0"/>
        <v>-0.77000000000000046</v>
      </c>
      <c r="H59" s="674"/>
      <c r="I59" s="675"/>
      <c r="J59" s="675"/>
      <c r="K59" s="675"/>
      <c r="L59" s="676"/>
      <c r="M59" s="197"/>
      <c r="N59" s="198"/>
      <c r="O59" s="113" t="s">
        <v>97</v>
      </c>
    </row>
    <row r="60" spans="1:15" ht="61.2" customHeight="1" thickBot="1">
      <c r="A60" s="199" t="s">
        <v>98</v>
      </c>
      <c r="B60" s="668" t="str">
        <f t="shared" si="1"/>
        <v>☆</v>
      </c>
      <c r="C60" s="669"/>
      <c r="D60" s="670"/>
      <c r="E60" s="348">
        <v>4.3</v>
      </c>
      <c r="F60" s="348">
        <v>4.62</v>
      </c>
      <c r="G60" s="120">
        <f t="shared" si="0"/>
        <v>0.32000000000000028</v>
      </c>
      <c r="H60" s="677"/>
      <c r="I60" s="675"/>
      <c r="J60" s="675"/>
      <c r="K60" s="675"/>
      <c r="L60" s="676"/>
      <c r="M60" s="197"/>
      <c r="N60" s="198"/>
      <c r="O60" s="113" t="s">
        <v>98</v>
      </c>
    </row>
    <row r="61" spans="1:15" ht="61.2" customHeight="1" thickBot="1">
      <c r="A61" s="199" t="s">
        <v>99</v>
      </c>
      <c r="B61" s="668" t="str">
        <f t="shared" si="1"/>
        <v>★</v>
      </c>
      <c r="C61" s="669"/>
      <c r="D61" s="670"/>
      <c r="E61" s="467">
        <v>2.4</v>
      </c>
      <c r="F61" s="467">
        <v>2.0499999999999998</v>
      </c>
      <c r="G61" s="120">
        <f t="shared" si="0"/>
        <v>-0.35000000000000009</v>
      </c>
      <c r="H61" s="684"/>
      <c r="I61" s="685"/>
      <c r="J61" s="685"/>
      <c r="K61" s="685"/>
      <c r="L61" s="686"/>
      <c r="M61" s="465"/>
      <c r="N61" s="466"/>
      <c r="O61" s="113" t="s">
        <v>99</v>
      </c>
    </row>
    <row r="62" spans="1:15" ht="69" customHeight="1" thickBot="1">
      <c r="A62" s="199" t="s">
        <v>100</v>
      </c>
      <c r="B62" s="668" t="str">
        <f t="shared" si="1"/>
        <v>☆</v>
      </c>
      <c r="C62" s="669"/>
      <c r="D62" s="670"/>
      <c r="E62" s="348">
        <v>5.46</v>
      </c>
      <c r="F62" s="349">
        <v>6.8</v>
      </c>
      <c r="G62" s="120">
        <f t="shared" si="0"/>
        <v>1.3399999999999999</v>
      </c>
      <c r="H62" s="687" t="s">
        <v>222</v>
      </c>
      <c r="I62" s="688"/>
      <c r="J62" s="688"/>
      <c r="K62" s="688"/>
      <c r="L62" s="689"/>
      <c r="M62" s="465" t="s">
        <v>223</v>
      </c>
      <c r="N62" s="506">
        <v>45894</v>
      </c>
      <c r="O62" s="113" t="s">
        <v>100</v>
      </c>
    </row>
    <row r="63" spans="1:15" ht="61.2" customHeight="1" thickBot="1">
      <c r="A63" s="199" t="s">
        <v>101</v>
      </c>
      <c r="B63" s="668" t="str">
        <f t="shared" si="1"/>
        <v>☆</v>
      </c>
      <c r="C63" s="669"/>
      <c r="D63" s="670"/>
      <c r="E63" s="348">
        <v>3.42</v>
      </c>
      <c r="F63" s="348">
        <v>4.58</v>
      </c>
      <c r="G63" s="120">
        <f t="shared" si="0"/>
        <v>1.1600000000000001</v>
      </c>
      <c r="H63" s="690"/>
      <c r="I63" s="691"/>
      <c r="J63" s="691"/>
      <c r="K63" s="691"/>
      <c r="L63" s="692"/>
      <c r="M63" s="473"/>
      <c r="N63" s="470"/>
      <c r="O63" s="113" t="s">
        <v>101</v>
      </c>
    </row>
    <row r="64" spans="1:15" ht="61.2" customHeight="1" thickBot="1">
      <c r="A64" s="199" t="s">
        <v>102</v>
      </c>
      <c r="B64" s="668" t="str">
        <f t="shared" si="1"/>
        <v>☆</v>
      </c>
      <c r="C64" s="669"/>
      <c r="D64" s="670"/>
      <c r="E64" s="467">
        <v>2.13</v>
      </c>
      <c r="F64" s="467">
        <v>2.58</v>
      </c>
      <c r="G64" s="120">
        <f t="shared" si="0"/>
        <v>0.45000000000000018</v>
      </c>
      <c r="H64" s="681" t="s">
        <v>220</v>
      </c>
      <c r="I64" s="682"/>
      <c r="J64" s="682"/>
      <c r="K64" s="682"/>
      <c r="L64" s="683"/>
      <c r="M64" s="469" t="s">
        <v>221</v>
      </c>
      <c r="N64" s="470">
        <v>45894</v>
      </c>
      <c r="O64" s="113" t="s">
        <v>102</v>
      </c>
    </row>
    <row r="65" spans="1:18" ht="61.2" customHeight="1" thickBot="1">
      <c r="A65" s="199" t="s">
        <v>103</v>
      </c>
      <c r="B65" s="668" t="str">
        <f t="shared" si="1"/>
        <v>★</v>
      </c>
      <c r="C65" s="669"/>
      <c r="D65" s="670"/>
      <c r="E65" s="348">
        <v>4.72</v>
      </c>
      <c r="F65" s="348">
        <v>4.57</v>
      </c>
      <c r="G65" s="120">
        <f t="shared" si="0"/>
        <v>-0.14999999999999947</v>
      </c>
      <c r="H65" s="681"/>
      <c r="I65" s="682"/>
      <c r="J65" s="682"/>
      <c r="K65" s="682"/>
      <c r="L65" s="683"/>
      <c r="M65" s="464"/>
      <c r="N65" s="470"/>
      <c r="O65" s="113" t="s">
        <v>103</v>
      </c>
    </row>
    <row r="66" spans="1:18" ht="61.2" customHeight="1" thickBot="1">
      <c r="A66" s="199" t="s">
        <v>104</v>
      </c>
      <c r="B66" s="668" t="str">
        <f t="shared" si="1"/>
        <v>☆</v>
      </c>
      <c r="C66" s="669"/>
      <c r="D66" s="670"/>
      <c r="E66" s="349">
        <v>7.22</v>
      </c>
      <c r="F66" s="349">
        <v>8.06</v>
      </c>
      <c r="G66" s="120">
        <f t="shared" si="0"/>
        <v>0.84000000000000075</v>
      </c>
      <c r="H66" s="677"/>
      <c r="I66" s="675"/>
      <c r="J66" s="675"/>
      <c r="K66" s="675"/>
      <c r="L66" s="676"/>
      <c r="M66" s="197"/>
      <c r="N66" s="198"/>
      <c r="O66" s="113" t="s">
        <v>104</v>
      </c>
    </row>
    <row r="67" spans="1:18" ht="61.2" customHeight="1" thickBot="1">
      <c r="A67" s="199" t="s">
        <v>105</v>
      </c>
      <c r="B67" s="668" t="str">
        <f t="shared" si="1"/>
        <v>☆☆</v>
      </c>
      <c r="C67" s="669"/>
      <c r="D67" s="670"/>
      <c r="E67" s="348">
        <v>5.8</v>
      </c>
      <c r="F67" s="349">
        <v>7.6</v>
      </c>
      <c r="G67" s="120">
        <f t="shared" si="0"/>
        <v>1.7999999999999998</v>
      </c>
      <c r="H67" s="677"/>
      <c r="I67" s="675"/>
      <c r="J67" s="675"/>
      <c r="K67" s="675"/>
      <c r="L67" s="676"/>
      <c r="M67" s="197"/>
      <c r="N67" s="198"/>
      <c r="O67" s="113" t="s">
        <v>105</v>
      </c>
    </row>
    <row r="68" spans="1:18" ht="61.2" customHeight="1" thickBot="1">
      <c r="A68" s="204" t="s">
        <v>106</v>
      </c>
      <c r="B68" s="668" t="str">
        <f t="shared" si="1"/>
        <v>☆</v>
      </c>
      <c r="C68" s="669"/>
      <c r="D68" s="670"/>
      <c r="E68" s="348">
        <v>4.0599999999999996</v>
      </c>
      <c r="F68" s="348">
        <v>4.26</v>
      </c>
      <c r="G68" s="120">
        <f t="shared" si="0"/>
        <v>0.20000000000000018</v>
      </c>
      <c r="H68" s="674"/>
      <c r="I68" s="675"/>
      <c r="J68" s="675"/>
      <c r="K68" s="675"/>
      <c r="L68" s="676"/>
      <c r="M68" s="197"/>
      <c r="N68" s="198"/>
      <c r="O68" s="113" t="s">
        <v>106</v>
      </c>
    </row>
    <row r="69" spans="1:18" ht="61.2" customHeight="1" thickBot="1">
      <c r="A69" s="201" t="s">
        <v>107</v>
      </c>
      <c r="B69" s="668" t="str">
        <f t="shared" si="1"/>
        <v>★</v>
      </c>
      <c r="C69" s="669"/>
      <c r="D69" s="670"/>
      <c r="E69" s="358">
        <v>4.76</v>
      </c>
      <c r="F69" s="358">
        <v>3.76</v>
      </c>
      <c r="G69" s="120">
        <f t="shared" si="0"/>
        <v>-1</v>
      </c>
      <c r="H69" s="678"/>
      <c r="I69" s="679"/>
      <c r="J69" s="679"/>
      <c r="K69" s="679"/>
      <c r="L69" s="680"/>
      <c r="M69" s="197"/>
      <c r="N69" s="198"/>
      <c r="O69" s="113" t="s">
        <v>107</v>
      </c>
    </row>
    <row r="70" spans="1:18" ht="61.2" customHeight="1" thickBot="1">
      <c r="A70" s="333" t="s">
        <v>108</v>
      </c>
      <c r="B70" s="668" t="str">
        <f t="shared" si="1"/>
        <v>☆</v>
      </c>
      <c r="C70" s="669"/>
      <c r="D70" s="670"/>
      <c r="E70" s="348">
        <v>4.09</v>
      </c>
      <c r="F70" s="348">
        <v>4.33</v>
      </c>
      <c r="G70" s="334">
        <f t="shared" ref="G70" si="2">F70-E70</f>
        <v>0.24000000000000021</v>
      </c>
      <c r="H70" s="723"/>
      <c r="I70" s="724"/>
      <c r="J70" s="724"/>
      <c r="K70" s="724"/>
      <c r="L70" s="725"/>
      <c r="M70" s="206"/>
      <c r="N70" s="335"/>
      <c r="O70" s="113"/>
    </row>
    <row r="71" spans="1:18" ht="42.75" customHeight="1" thickBot="1">
      <c r="A71" s="92"/>
      <c r="B71" s="92"/>
      <c r="C71" s="92"/>
      <c r="D71" s="92"/>
      <c r="E71" s="726"/>
      <c r="F71" s="726"/>
      <c r="G71" s="726"/>
      <c r="H71" s="726"/>
      <c r="I71" s="726"/>
      <c r="J71" s="726"/>
      <c r="K71" s="726"/>
      <c r="L71" s="726"/>
      <c r="M71" s="23">
        <f>COUNTIF(E24:E70,"&gt;=10")</f>
        <v>0</v>
      </c>
      <c r="N71" s="23">
        <f>COUNTIF(F24:F70,"&gt;=10")</f>
        <v>0</v>
      </c>
      <c r="O71" s="23" t="s">
        <v>3</v>
      </c>
    </row>
    <row r="72" spans="1:18" ht="36.75" customHeight="1" thickBot="1">
      <c r="A72" s="207" t="s">
        <v>17</v>
      </c>
      <c r="B72" s="208"/>
      <c r="C72" s="292"/>
      <c r="D72" s="292"/>
      <c r="E72" s="727" t="s">
        <v>109</v>
      </c>
      <c r="F72" s="727"/>
      <c r="G72" s="727"/>
      <c r="H72" s="571" t="s">
        <v>218</v>
      </c>
      <c r="I72" s="572"/>
      <c r="J72" s="292"/>
      <c r="K72" s="209"/>
      <c r="L72" s="209"/>
      <c r="M72" s="210"/>
      <c r="N72" s="211"/>
    </row>
    <row r="73" spans="1:18" ht="36.75" customHeight="1" thickBot="1">
      <c r="A73" s="31"/>
      <c r="B73" s="483"/>
      <c r="C73" s="730" t="s">
        <v>110</v>
      </c>
      <c r="D73" s="731"/>
      <c r="E73" s="731"/>
      <c r="F73" s="732"/>
      <c r="G73" s="212">
        <f>+F70</f>
        <v>4.33</v>
      </c>
      <c r="H73" s="213" t="s">
        <v>111</v>
      </c>
      <c r="I73" s="728">
        <f>+G70</f>
        <v>0.24000000000000021</v>
      </c>
      <c r="J73" s="729"/>
      <c r="K73" s="94"/>
      <c r="L73" s="94"/>
      <c r="M73" s="95"/>
      <c r="N73" s="32"/>
    </row>
    <row r="74" spans="1:18" ht="36.75" customHeight="1" thickBot="1">
      <c r="A74" s="31"/>
      <c r="B74" s="93"/>
      <c r="C74" s="693" t="s">
        <v>112</v>
      </c>
      <c r="D74" s="694"/>
      <c r="E74" s="694"/>
      <c r="F74" s="695"/>
      <c r="G74" s="214">
        <f>+F35</f>
        <v>4.28</v>
      </c>
      <c r="H74" s="215" t="s">
        <v>113</v>
      </c>
      <c r="I74" s="696">
        <f>+G35</f>
        <v>-8.0000000000000071E-2</v>
      </c>
      <c r="J74" s="697"/>
      <c r="K74" s="94"/>
      <c r="L74" s="94"/>
      <c r="M74" s="95"/>
      <c r="N74" s="32"/>
      <c r="R74" s="216" t="s">
        <v>17</v>
      </c>
    </row>
    <row r="75" spans="1:18" ht="36.75" customHeight="1" thickBot="1">
      <c r="A75" s="31"/>
      <c r="B75" s="93"/>
      <c r="C75" s="698" t="s">
        <v>114</v>
      </c>
      <c r="D75" s="699"/>
      <c r="E75" s="699"/>
      <c r="F75" s="217" t="str">
        <f>VLOOKUP(G75,F:P,10,0)</f>
        <v>群馬県</v>
      </c>
      <c r="G75" s="218">
        <f>MAX(F23:F69)</f>
        <v>8.84</v>
      </c>
      <c r="H75" s="700" t="s">
        <v>115</v>
      </c>
      <c r="I75" s="701"/>
      <c r="J75" s="701"/>
      <c r="K75" s="219">
        <f>+N71</f>
        <v>0</v>
      </c>
      <c r="L75" s="220" t="s">
        <v>116</v>
      </c>
      <c r="M75" s="331">
        <f>N71-M71</f>
        <v>0</v>
      </c>
      <c r="N75" s="32"/>
      <c r="R75" s="106"/>
    </row>
    <row r="76" spans="1:18" ht="36.75" customHeight="1" thickBot="1">
      <c r="A76" s="33"/>
      <c r="B76" s="34"/>
      <c r="C76" s="34"/>
      <c r="D76" s="34"/>
      <c r="E76" s="34"/>
      <c r="F76" s="34"/>
      <c r="G76" s="34"/>
      <c r="H76" s="34"/>
      <c r="I76" s="34"/>
      <c r="J76" s="34"/>
      <c r="K76" s="35"/>
      <c r="L76" s="35"/>
      <c r="M76" s="36"/>
      <c r="N76" s="37"/>
      <c r="R76" s="106"/>
    </row>
    <row r="77" spans="1:18" ht="30.75" customHeight="1">
      <c r="A77" s="47"/>
      <c r="B77" s="47"/>
      <c r="C77" s="47"/>
      <c r="D77" s="47"/>
      <c r="E77" s="47"/>
      <c r="F77" s="47"/>
      <c r="G77" s="47"/>
      <c r="H77" s="47"/>
      <c r="I77" s="47"/>
      <c r="J77" s="47"/>
      <c r="K77" s="96"/>
      <c r="L77" s="96"/>
      <c r="M77" s="97"/>
      <c r="N77" s="98"/>
      <c r="R77" s="107"/>
    </row>
    <row r="78" spans="1:18" ht="30.75" customHeight="1" thickBot="1">
      <c r="A78" s="99"/>
      <c r="B78" s="99"/>
      <c r="C78" s="99"/>
      <c r="D78" s="99"/>
      <c r="E78" s="99"/>
      <c r="F78" s="99"/>
      <c r="G78" s="99"/>
      <c r="H78" s="99"/>
      <c r="I78" s="99"/>
      <c r="J78" s="99"/>
      <c r="K78" s="100"/>
      <c r="L78" s="100"/>
      <c r="M78" s="181"/>
      <c r="N78" s="99"/>
    </row>
    <row r="79" spans="1:18" ht="24.75" customHeight="1" thickTop="1">
      <c r="A79" s="702">
        <v>1</v>
      </c>
      <c r="B79" s="705" t="s">
        <v>215</v>
      </c>
      <c r="C79" s="706"/>
      <c r="D79" s="706"/>
      <c r="E79" s="706"/>
      <c r="F79" s="707"/>
      <c r="G79" s="714" t="s">
        <v>216</v>
      </c>
      <c r="H79" s="715"/>
      <c r="I79" s="715"/>
      <c r="J79" s="715"/>
      <c r="K79" s="715"/>
      <c r="L79" s="715"/>
      <c r="M79" s="715"/>
      <c r="N79" s="716"/>
    </row>
    <row r="80" spans="1:18" ht="24.75" customHeight="1">
      <c r="A80" s="703"/>
      <c r="B80" s="708"/>
      <c r="C80" s="709"/>
      <c r="D80" s="709"/>
      <c r="E80" s="709"/>
      <c r="F80" s="710"/>
      <c r="G80" s="717"/>
      <c r="H80" s="718"/>
      <c r="I80" s="718"/>
      <c r="J80" s="718"/>
      <c r="K80" s="718"/>
      <c r="L80" s="718"/>
      <c r="M80" s="718"/>
      <c r="N80" s="719"/>
      <c r="O80" s="101" t="s">
        <v>3</v>
      </c>
      <c r="P80" s="101"/>
    </row>
    <row r="81" spans="1:16" ht="24.75" customHeight="1">
      <c r="A81" s="703"/>
      <c r="B81" s="708"/>
      <c r="C81" s="709"/>
      <c r="D81" s="709"/>
      <c r="E81" s="709"/>
      <c r="F81" s="710"/>
      <c r="G81" s="717"/>
      <c r="H81" s="718"/>
      <c r="I81" s="718"/>
      <c r="J81" s="718"/>
      <c r="K81" s="718"/>
      <c r="L81" s="718"/>
      <c r="M81" s="718"/>
      <c r="N81" s="719"/>
      <c r="O81" s="101" t="s">
        <v>17</v>
      </c>
      <c r="P81" s="101" t="s">
        <v>117</v>
      </c>
    </row>
    <row r="82" spans="1:16" ht="24.75" customHeight="1">
      <c r="A82" s="703"/>
      <c r="B82" s="708"/>
      <c r="C82" s="709"/>
      <c r="D82" s="709"/>
      <c r="E82" s="709"/>
      <c r="F82" s="710"/>
      <c r="G82" s="717"/>
      <c r="H82" s="718"/>
      <c r="I82" s="718"/>
      <c r="J82" s="718"/>
      <c r="K82" s="718"/>
      <c r="L82" s="718"/>
      <c r="M82" s="718"/>
      <c r="N82" s="719"/>
      <c r="O82" s="102"/>
      <c r="P82" s="101"/>
    </row>
    <row r="83" spans="1:16" ht="46.2" customHeight="1" thickBot="1">
      <c r="A83" s="704"/>
      <c r="B83" s="711"/>
      <c r="C83" s="712"/>
      <c r="D83" s="712"/>
      <c r="E83" s="712"/>
      <c r="F83" s="713"/>
      <c r="G83" s="720"/>
      <c r="H83" s="721"/>
      <c r="I83" s="721"/>
      <c r="J83" s="721"/>
      <c r="K83" s="721"/>
      <c r="L83" s="721"/>
      <c r="M83" s="721"/>
      <c r="N83" s="722"/>
    </row>
    <row r="84" spans="1:16" ht="13.8" thickTop="1"/>
    <row r="87" spans="1:16">
      <c r="B87" s="22" t="s">
        <v>21</v>
      </c>
    </row>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20">
    <mergeCell ref="F3:G16"/>
    <mergeCell ref="I2:M2"/>
    <mergeCell ref="A17:C17"/>
    <mergeCell ref="F17:G17"/>
    <mergeCell ref="A18:C18"/>
    <mergeCell ref="F18:G18"/>
    <mergeCell ref="A19:G19"/>
    <mergeCell ref="B21:C21"/>
    <mergeCell ref="E21:F21"/>
    <mergeCell ref="A3:C16"/>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H35:L35"/>
    <mergeCell ref="B36:D36"/>
    <mergeCell ref="H36:L36"/>
    <mergeCell ref="B43:D43"/>
    <mergeCell ref="H43:L43"/>
    <mergeCell ref="H44:L44"/>
    <mergeCell ref="B35:D35"/>
    <mergeCell ref="B44:D44"/>
    <mergeCell ref="B45:D45"/>
    <mergeCell ref="H45:L45"/>
    <mergeCell ref="B40:D40"/>
    <mergeCell ref="H40:L40"/>
    <mergeCell ref="B41:D41"/>
    <mergeCell ref="H42:L42"/>
    <mergeCell ref="B42:D42"/>
    <mergeCell ref="B49:D49"/>
    <mergeCell ref="H49:L49"/>
    <mergeCell ref="H41:L41"/>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C74:F74"/>
    <mergeCell ref="I74:J74"/>
    <mergeCell ref="C75:E75"/>
    <mergeCell ref="H75:J75"/>
    <mergeCell ref="A79:A83"/>
    <mergeCell ref="B79:F83"/>
    <mergeCell ref="G79:N83"/>
    <mergeCell ref="B70:D70"/>
    <mergeCell ref="H70:L70"/>
    <mergeCell ref="E71:L71"/>
    <mergeCell ref="E72:G72"/>
    <mergeCell ref="I73:J73"/>
    <mergeCell ref="C73:F73"/>
    <mergeCell ref="B69:D69"/>
    <mergeCell ref="H69:L69"/>
    <mergeCell ref="B64:D64"/>
    <mergeCell ref="H64:L64"/>
    <mergeCell ref="B65:D65"/>
    <mergeCell ref="B66:D66"/>
    <mergeCell ref="H65:L65"/>
    <mergeCell ref="B61:D61"/>
    <mergeCell ref="H61:L61"/>
    <mergeCell ref="B62:D62"/>
    <mergeCell ref="H62:L62"/>
    <mergeCell ref="B63:D63"/>
    <mergeCell ref="H63:L63"/>
    <mergeCell ref="B58:D58"/>
    <mergeCell ref="H57:L57"/>
    <mergeCell ref="B59:D59"/>
    <mergeCell ref="H59:L59"/>
    <mergeCell ref="H60:L60"/>
    <mergeCell ref="B67:D67"/>
    <mergeCell ref="H67:L67"/>
    <mergeCell ref="B68:D68"/>
    <mergeCell ref="H68:L68"/>
    <mergeCell ref="B60:D60"/>
    <mergeCell ref="H58:L58"/>
    <mergeCell ref="H66:L66"/>
  </mergeCells>
  <phoneticPr fontId="81"/>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32"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0984F-4903-4092-B16B-D8BEC4FCBD0E}">
  <sheetPr>
    <pageSetUpPr fitToPage="1"/>
  </sheetPr>
  <dimension ref="A1:R25"/>
  <sheetViews>
    <sheetView view="pageBreakPreview" zoomScale="95" zoomScaleNormal="75" zoomScaleSheetLayoutView="95" workbookViewId="0">
      <selection activeCell="S7" sqref="S7"/>
    </sheetView>
  </sheetViews>
  <sheetFormatPr defaultColWidth="9" defaultRowHeight="13.2"/>
  <cols>
    <col min="1" max="1" width="4.88671875" style="341" customWidth="1"/>
    <col min="2" max="10" width="9" style="341"/>
    <col min="11" max="11" width="11.6640625" style="341" customWidth="1"/>
    <col min="12" max="12" width="28" style="341" customWidth="1"/>
    <col min="13" max="13" width="4.21875" style="341" customWidth="1"/>
    <col min="14" max="14" width="3.44140625" style="341" customWidth="1"/>
    <col min="15" max="16384" width="9" style="341"/>
  </cols>
  <sheetData>
    <row r="1" spans="1:18" ht="23.4">
      <c r="A1" s="790" t="s">
        <v>197</v>
      </c>
      <c r="B1" s="790"/>
      <c r="C1" s="790"/>
      <c r="D1" s="790"/>
      <c r="E1" s="790"/>
      <c r="F1" s="790"/>
      <c r="G1" s="790"/>
      <c r="H1" s="790"/>
      <c r="I1" s="790"/>
      <c r="J1" s="791"/>
      <c r="K1" s="791"/>
      <c r="L1" s="791"/>
      <c r="M1" s="791"/>
    </row>
    <row r="2" spans="1:18" ht="19.2">
      <c r="A2" s="792" t="s">
        <v>235</v>
      </c>
      <c r="B2" s="792"/>
      <c r="C2" s="792"/>
      <c r="D2" s="792"/>
      <c r="E2" s="792"/>
      <c r="F2" s="792"/>
      <c r="G2" s="792"/>
      <c r="H2" s="792"/>
      <c r="I2" s="792"/>
      <c r="J2" s="793"/>
      <c r="K2" s="793"/>
      <c r="L2" s="793"/>
      <c r="M2" s="793"/>
      <c r="N2" s="581"/>
    </row>
    <row r="3" spans="1:18" ht="24.75" customHeight="1">
      <c r="A3" s="794" t="s">
        <v>236</v>
      </c>
      <c r="B3" s="794"/>
      <c r="C3" s="794"/>
      <c r="D3" s="794"/>
      <c r="E3" s="794"/>
      <c r="F3" s="794"/>
      <c r="G3" s="794"/>
      <c r="H3" s="794"/>
      <c r="I3" s="794"/>
      <c r="J3" s="795"/>
      <c r="K3" s="795"/>
      <c r="L3" s="795"/>
      <c r="M3" s="795"/>
      <c r="N3" s="796"/>
      <c r="P3" s="1"/>
    </row>
    <row r="4" spans="1:18" ht="17.399999999999999">
      <c r="A4" s="797" t="s">
        <v>227</v>
      </c>
      <c r="B4" s="797"/>
      <c r="C4" s="797"/>
      <c r="D4" s="797"/>
      <c r="E4" s="797"/>
      <c r="F4" s="797"/>
      <c r="G4" s="797"/>
      <c r="H4" s="797"/>
      <c r="I4" s="797"/>
      <c r="J4" s="798"/>
      <c r="K4" s="798"/>
      <c r="L4" s="798"/>
      <c r="M4" s="798"/>
      <c r="N4" s="796"/>
      <c r="P4" s="1"/>
      <c r="Q4" s="582"/>
    </row>
    <row r="5" spans="1:18" ht="16.2">
      <c r="A5" s="591"/>
      <c r="B5" s="592"/>
      <c r="C5" s="593"/>
      <c r="D5" s="593"/>
      <c r="E5" s="593"/>
      <c r="F5" s="593"/>
      <c r="G5" s="593"/>
      <c r="H5" s="593"/>
      <c r="I5" s="593"/>
      <c r="J5" s="593"/>
      <c r="K5" s="593"/>
      <c r="L5" s="593"/>
      <c r="M5" s="593"/>
      <c r="N5" s="796"/>
      <c r="P5" s="1"/>
    </row>
    <row r="6" spans="1:18" ht="21.75" customHeight="1">
      <c r="A6" s="593"/>
      <c r="B6" s="799"/>
      <c r="C6" s="800"/>
      <c r="D6" s="800"/>
      <c r="E6" s="800"/>
      <c r="F6" s="593"/>
      <c r="G6" s="593" t="s">
        <v>17</v>
      </c>
      <c r="H6" s="802" t="s">
        <v>237</v>
      </c>
      <c r="I6" s="803"/>
      <c r="J6" s="803"/>
      <c r="K6" s="803"/>
      <c r="L6" s="803"/>
      <c r="M6" s="593"/>
      <c r="N6" s="796"/>
      <c r="O6" s="582"/>
      <c r="P6" s="582"/>
      <c r="R6" s="582"/>
    </row>
    <row r="7" spans="1:18" ht="21.75" customHeight="1">
      <c r="A7" s="593"/>
      <c r="B7" s="800"/>
      <c r="C7" s="800"/>
      <c r="D7" s="800"/>
      <c r="E7" s="800"/>
      <c r="F7" s="593"/>
      <c r="G7" s="593"/>
      <c r="H7" s="803"/>
      <c r="I7" s="803"/>
      <c r="J7" s="803"/>
      <c r="K7" s="803"/>
      <c r="L7" s="803"/>
      <c r="M7" s="593"/>
      <c r="N7" s="796"/>
      <c r="P7" s="582"/>
    </row>
    <row r="8" spans="1:18" ht="21.75" customHeight="1">
      <c r="A8" s="593"/>
      <c r="B8" s="800"/>
      <c r="C8" s="800"/>
      <c r="D8" s="800"/>
      <c r="E8" s="800"/>
      <c r="F8" s="593"/>
      <c r="G8" s="593"/>
      <c r="H8" s="803"/>
      <c r="I8" s="803"/>
      <c r="J8" s="803"/>
      <c r="K8" s="803"/>
      <c r="L8" s="803"/>
      <c r="M8" s="593"/>
      <c r="O8" s="582"/>
      <c r="P8" s="493"/>
    </row>
    <row r="9" spans="1:18" ht="21.75" customHeight="1">
      <c r="A9" s="593"/>
      <c r="B9" s="800"/>
      <c r="C9" s="800"/>
      <c r="D9" s="800"/>
      <c r="E9" s="800"/>
      <c r="F9" s="593"/>
      <c r="G9" s="593"/>
      <c r="H9" s="803"/>
      <c r="I9" s="803"/>
      <c r="J9" s="803"/>
      <c r="K9" s="803"/>
      <c r="L9" s="803"/>
      <c r="M9" s="593"/>
      <c r="O9" s="493"/>
      <c r="P9" s="582"/>
    </row>
    <row r="10" spans="1:18" ht="21.75" customHeight="1">
      <c r="A10" s="593"/>
      <c r="B10" s="800"/>
      <c r="C10" s="800"/>
      <c r="D10" s="800"/>
      <c r="E10" s="800"/>
      <c r="F10" s="593"/>
      <c r="G10" s="593"/>
      <c r="H10" s="803"/>
      <c r="I10" s="803"/>
      <c r="J10" s="803"/>
      <c r="K10" s="803"/>
      <c r="L10" s="803"/>
      <c r="M10" s="593"/>
      <c r="O10" s="582"/>
      <c r="P10" s="1"/>
    </row>
    <row r="11" spans="1:18" ht="21.75" customHeight="1">
      <c r="A11" s="593"/>
      <c r="B11" s="800"/>
      <c r="C11" s="800"/>
      <c r="D11" s="800"/>
      <c r="E11" s="800"/>
      <c r="F11" s="594"/>
      <c r="G11" s="594"/>
      <c r="H11" s="803"/>
      <c r="I11" s="803"/>
      <c r="J11" s="803"/>
      <c r="K11" s="803"/>
      <c r="L11" s="803"/>
      <c r="M11" s="593"/>
      <c r="P11" s="1"/>
    </row>
    <row r="12" spans="1:18" ht="21.75" customHeight="1">
      <c r="A12" s="593"/>
      <c r="B12" s="800"/>
      <c r="C12" s="800"/>
      <c r="D12" s="800"/>
      <c r="E12" s="800"/>
      <c r="F12" s="595"/>
      <c r="G12" s="595"/>
      <c r="H12" s="803"/>
      <c r="I12" s="803"/>
      <c r="J12" s="803"/>
      <c r="K12" s="803"/>
      <c r="L12" s="803"/>
      <c r="M12" s="593"/>
      <c r="P12" s="1"/>
    </row>
    <row r="13" spans="1:18" ht="21.75" customHeight="1">
      <c r="A13" s="593"/>
      <c r="B13" s="801"/>
      <c r="C13" s="801"/>
      <c r="D13" s="801"/>
      <c r="E13" s="801"/>
      <c r="F13" s="595"/>
      <c r="G13" s="595"/>
      <c r="H13" s="803"/>
      <c r="I13" s="803"/>
      <c r="J13" s="803"/>
      <c r="K13" s="803"/>
      <c r="L13" s="803"/>
      <c r="M13" s="593"/>
      <c r="P13" s="1"/>
    </row>
    <row r="14" spans="1:18" ht="21.75" customHeight="1">
      <c r="A14" s="596"/>
      <c r="B14" s="593"/>
      <c r="C14" s="593"/>
      <c r="D14" s="593"/>
      <c r="E14" s="593"/>
      <c r="F14" s="593"/>
      <c r="G14" s="593"/>
      <c r="H14" s="593" t="s">
        <v>17</v>
      </c>
      <c r="I14" s="593"/>
      <c r="J14" s="593"/>
      <c r="K14" s="593"/>
      <c r="L14" s="593"/>
      <c r="M14" s="593"/>
      <c r="P14" s="1"/>
    </row>
    <row r="15" spans="1:18" ht="16.8" thickBot="1">
      <c r="A15" s="597"/>
      <c r="B15" s="598"/>
      <c r="C15" s="599"/>
      <c r="D15" s="599"/>
      <c r="E15" s="599"/>
      <c r="F15" s="599"/>
      <c r="G15" s="599"/>
      <c r="H15" s="599"/>
      <c r="I15" s="599"/>
      <c r="J15" s="599"/>
      <c r="K15" s="599"/>
      <c r="L15" s="599"/>
      <c r="M15" s="599"/>
      <c r="P15" s="1"/>
    </row>
    <row r="16" spans="1:18" ht="14.25" customHeight="1" thickTop="1">
      <c r="A16" s="599"/>
      <c r="B16" s="781" t="s">
        <v>238</v>
      </c>
      <c r="C16" s="782"/>
      <c r="D16" s="782"/>
      <c r="E16" s="782"/>
      <c r="F16" s="782"/>
      <c r="G16" s="782"/>
      <c r="H16" s="782"/>
      <c r="I16" s="782"/>
      <c r="J16" s="782"/>
      <c r="K16" s="782"/>
      <c r="L16" s="783"/>
      <c r="M16" s="599"/>
      <c r="P16" s="1"/>
    </row>
    <row r="17" spans="1:16" ht="13.5" customHeight="1">
      <c r="A17" s="599"/>
      <c r="B17" s="784"/>
      <c r="C17" s="785"/>
      <c r="D17" s="785"/>
      <c r="E17" s="785"/>
      <c r="F17" s="785"/>
      <c r="G17" s="785"/>
      <c r="H17" s="785"/>
      <c r="I17" s="785"/>
      <c r="J17" s="785"/>
      <c r="K17" s="785"/>
      <c r="L17" s="786"/>
      <c r="M17" s="599"/>
      <c r="P17" s="1"/>
    </row>
    <row r="18" spans="1:16" ht="13.5" customHeight="1">
      <c r="A18" s="599"/>
      <c r="B18" s="784"/>
      <c r="C18" s="785"/>
      <c r="D18" s="785"/>
      <c r="E18" s="785"/>
      <c r="F18" s="785"/>
      <c r="G18" s="785"/>
      <c r="H18" s="785"/>
      <c r="I18" s="785"/>
      <c r="J18" s="785"/>
      <c r="K18" s="785"/>
      <c r="L18" s="786"/>
      <c r="M18" s="599"/>
      <c r="P18" s="1"/>
    </row>
    <row r="19" spans="1:16" ht="13.5" customHeight="1">
      <c r="A19" s="599"/>
      <c r="B19" s="784"/>
      <c r="C19" s="785"/>
      <c r="D19" s="785"/>
      <c r="E19" s="785"/>
      <c r="F19" s="785"/>
      <c r="G19" s="785"/>
      <c r="H19" s="785"/>
      <c r="I19" s="785"/>
      <c r="J19" s="785"/>
      <c r="K19" s="785"/>
      <c r="L19" s="786"/>
      <c r="M19" s="599"/>
      <c r="P19" s="1"/>
    </row>
    <row r="20" spans="1:16" ht="13.5" customHeight="1">
      <c r="A20" s="599"/>
      <c r="B20" s="784"/>
      <c r="C20" s="785"/>
      <c r="D20" s="785"/>
      <c r="E20" s="785"/>
      <c r="F20" s="785"/>
      <c r="G20" s="785"/>
      <c r="H20" s="785"/>
      <c r="I20" s="785"/>
      <c r="J20" s="785"/>
      <c r="K20" s="785"/>
      <c r="L20" s="786"/>
      <c r="M20" s="599"/>
      <c r="P20" s="1"/>
    </row>
    <row r="21" spans="1:16" ht="13.5" customHeight="1">
      <c r="A21" s="599"/>
      <c r="B21" s="784"/>
      <c r="C21" s="785"/>
      <c r="D21" s="785"/>
      <c r="E21" s="785"/>
      <c r="F21" s="785"/>
      <c r="G21" s="785"/>
      <c r="H21" s="785"/>
      <c r="I21" s="785"/>
      <c r="J21" s="785"/>
      <c r="K21" s="785"/>
      <c r="L21" s="786"/>
      <c r="M21" s="599"/>
      <c r="P21" s="1"/>
    </row>
    <row r="22" spans="1:16" ht="13.5" customHeight="1">
      <c r="A22" s="599"/>
      <c r="B22" s="784"/>
      <c r="C22" s="785"/>
      <c r="D22" s="785"/>
      <c r="E22" s="785"/>
      <c r="F22" s="785"/>
      <c r="G22" s="785"/>
      <c r="H22" s="785"/>
      <c r="I22" s="785"/>
      <c r="J22" s="785"/>
      <c r="K22" s="785"/>
      <c r="L22" s="786"/>
      <c r="M22" s="599"/>
      <c r="P22" s="1"/>
    </row>
    <row r="23" spans="1:16" ht="14.25" customHeight="1" thickBot="1">
      <c r="A23" s="599"/>
      <c r="B23" s="787"/>
      <c r="C23" s="788"/>
      <c r="D23" s="788"/>
      <c r="E23" s="788"/>
      <c r="F23" s="788"/>
      <c r="G23" s="788"/>
      <c r="H23" s="788"/>
      <c r="I23" s="788"/>
      <c r="J23" s="788"/>
      <c r="K23" s="788"/>
      <c r="L23" s="789"/>
      <c r="M23" s="599"/>
    </row>
    <row r="24" spans="1:16" ht="13.8" thickTop="1">
      <c r="A24" s="599"/>
      <c r="B24" s="599"/>
      <c r="C24" s="599"/>
      <c r="D24" s="599"/>
      <c r="E24" s="599"/>
      <c r="F24" s="599"/>
      <c r="G24" s="599"/>
      <c r="H24" s="599"/>
      <c r="I24" s="599"/>
      <c r="J24" s="599"/>
      <c r="K24" s="599"/>
      <c r="L24" s="599"/>
      <c r="M24" s="599"/>
    </row>
    <row r="25" spans="1:16">
      <c r="A25" s="599"/>
      <c r="B25" s="599"/>
      <c r="C25" s="599"/>
      <c r="D25" s="599"/>
      <c r="E25" s="599"/>
      <c r="F25" s="599"/>
      <c r="G25" s="599"/>
      <c r="H25" s="599"/>
      <c r="I25" s="599"/>
      <c r="J25" s="599"/>
      <c r="K25" s="599"/>
      <c r="L25" s="599"/>
      <c r="M25" s="599"/>
    </row>
  </sheetData>
  <mergeCells count="8">
    <mergeCell ref="B16:L23"/>
    <mergeCell ref="A1:M1"/>
    <mergeCell ref="A2:M2"/>
    <mergeCell ref="A3:M3"/>
    <mergeCell ref="N3:N7"/>
    <mergeCell ref="A4:M4"/>
    <mergeCell ref="B6:E13"/>
    <mergeCell ref="H6:L13"/>
  </mergeCells>
  <phoneticPr fontId="81"/>
  <pageMargins left="0.75" right="0.75" top="1" bottom="1" header="0.51200000000000001" footer="0.51200000000000001"/>
  <pageSetup paperSize="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50"/>
  <sheetViews>
    <sheetView showGridLines="0" view="pageBreakPreview" zoomScale="79" zoomScaleNormal="100" zoomScaleSheetLayoutView="79" workbookViewId="0">
      <selection activeCell="A52" sqref="A52"/>
    </sheetView>
  </sheetViews>
  <sheetFormatPr defaultColWidth="9" defaultRowHeight="31.2" customHeight="1"/>
  <cols>
    <col min="1" max="1" width="203.88671875" style="116" customWidth="1"/>
    <col min="2" max="2" width="11.21875" style="114" customWidth="1"/>
    <col min="3" max="3" width="22" style="114" customWidth="1"/>
    <col min="4" max="4" width="20.109375" style="115" customWidth="1"/>
    <col min="5" max="16384" width="9" style="1"/>
  </cols>
  <sheetData>
    <row r="1" spans="1:11" s="15" customFormat="1" ht="45.6" customHeight="1" thickBot="1">
      <c r="A1" s="316" t="s">
        <v>230</v>
      </c>
      <c r="B1" s="317" t="s">
        <v>118</v>
      </c>
      <c r="C1" s="318" t="s">
        <v>119</v>
      </c>
      <c r="D1" s="319" t="s">
        <v>120</v>
      </c>
    </row>
    <row r="2" spans="1:11" s="15" customFormat="1" ht="51.6" customHeight="1">
      <c r="A2" s="327" t="s">
        <v>248</v>
      </c>
      <c r="B2" s="282"/>
      <c r="C2" s="244"/>
      <c r="D2" s="314"/>
    </row>
    <row r="3" spans="1:11" s="15" customFormat="1" ht="195.6" customHeight="1" thickBot="1">
      <c r="A3" s="562" t="s">
        <v>249</v>
      </c>
      <c r="B3" s="300" t="s">
        <v>250</v>
      </c>
      <c r="C3" s="563" t="s">
        <v>251</v>
      </c>
      <c r="D3" s="315">
        <v>45904</v>
      </c>
    </row>
    <row r="4" spans="1:11" s="15" customFormat="1" ht="39.6" customHeight="1" thickBot="1">
      <c r="A4" s="602" t="s">
        <v>252</v>
      </c>
      <c r="B4" s="320"/>
      <c r="C4" s="321"/>
      <c r="D4" s="315"/>
    </row>
    <row r="5" spans="1:11" s="15" customFormat="1" ht="51.6" customHeight="1">
      <c r="A5" s="327" t="s">
        <v>434</v>
      </c>
      <c r="B5" s="282"/>
      <c r="C5" s="244"/>
      <c r="D5" s="314"/>
    </row>
    <row r="6" spans="1:11" s="15" customFormat="1" ht="200.4" customHeight="1" thickBot="1">
      <c r="A6" s="562" t="s">
        <v>435</v>
      </c>
      <c r="B6" s="300" t="s">
        <v>250</v>
      </c>
      <c r="C6" s="563" t="s">
        <v>437</v>
      </c>
      <c r="D6" s="315">
        <v>45907</v>
      </c>
    </row>
    <row r="7" spans="1:11" s="15" customFormat="1" ht="39.6" customHeight="1" thickBot="1">
      <c r="A7" s="602" t="s">
        <v>436</v>
      </c>
      <c r="B7" s="320"/>
      <c r="C7" s="321"/>
      <c r="D7" s="315"/>
    </row>
    <row r="8" spans="1:11" s="15" customFormat="1" ht="31.2" hidden="1" customHeight="1">
      <c r="A8" s="316"/>
      <c r="B8" s="317"/>
      <c r="C8" s="318"/>
      <c r="D8" s="319"/>
    </row>
    <row r="9" spans="1:11" s="15" customFormat="1" ht="42" customHeight="1">
      <c r="A9" s="327" t="s">
        <v>439</v>
      </c>
      <c r="B9" s="282"/>
      <c r="C9" s="244"/>
      <c r="D9" s="314"/>
    </row>
    <row r="10" spans="1:11" s="15" customFormat="1" ht="244.2" customHeight="1" thickBot="1">
      <c r="A10" s="562" t="s">
        <v>442</v>
      </c>
      <c r="B10" s="300" t="s">
        <v>440</v>
      </c>
      <c r="C10" s="563" t="s">
        <v>441</v>
      </c>
      <c r="D10" s="315">
        <v>45905</v>
      </c>
    </row>
    <row r="11" spans="1:11" s="15" customFormat="1" ht="42" customHeight="1" thickBot="1">
      <c r="A11" s="602" t="s">
        <v>443</v>
      </c>
      <c r="B11" s="320"/>
      <c r="C11" s="321"/>
      <c r="D11" s="315"/>
    </row>
    <row r="12" spans="1:11" s="15" customFormat="1" ht="42" customHeight="1">
      <c r="A12" s="532" t="s">
        <v>253</v>
      </c>
      <c r="B12" s="804" t="s">
        <v>246</v>
      </c>
      <c r="C12" s="817" t="s">
        <v>438</v>
      </c>
      <c r="D12" s="820">
        <v>45903</v>
      </c>
      <c r="E12" s="1"/>
      <c r="F12" s="1"/>
      <c r="G12" s="1"/>
      <c r="H12" s="1"/>
      <c r="I12" s="1"/>
      <c r="J12" s="1"/>
      <c r="K12" s="1"/>
    </row>
    <row r="13" spans="1:11" s="15" customFormat="1" ht="380.4" customHeight="1">
      <c r="A13" s="564" t="s">
        <v>254</v>
      </c>
      <c r="B13" s="805"/>
      <c r="C13" s="818"/>
      <c r="D13" s="821"/>
      <c r="E13" s="1"/>
      <c r="F13" s="1"/>
      <c r="G13" s="1"/>
      <c r="H13" s="1"/>
      <c r="I13" s="1"/>
      <c r="J13" s="1"/>
      <c r="K13" s="1"/>
    </row>
    <row r="14" spans="1:11" s="15" customFormat="1" ht="42" customHeight="1" thickBot="1">
      <c r="A14" s="531" t="s">
        <v>255</v>
      </c>
      <c r="B14" s="806"/>
      <c r="C14" s="819"/>
      <c r="D14" s="822"/>
      <c r="E14" s="1"/>
      <c r="F14" s="1"/>
      <c r="G14" s="1"/>
      <c r="H14" s="1"/>
      <c r="I14" s="1"/>
      <c r="J14" s="1"/>
      <c r="K14" s="1"/>
    </row>
    <row r="15" spans="1:11" s="15" customFormat="1" ht="45.6" customHeight="1">
      <c r="A15" s="326" t="s">
        <v>256</v>
      </c>
      <c r="B15" s="808" t="s">
        <v>258</v>
      </c>
      <c r="C15" s="167"/>
      <c r="D15" s="314"/>
    </row>
    <row r="16" spans="1:11" s="15" customFormat="1" ht="118.2" customHeight="1">
      <c r="A16" s="565" t="s">
        <v>259</v>
      </c>
      <c r="B16" s="808"/>
      <c r="C16" s="234" t="s">
        <v>257</v>
      </c>
      <c r="D16" s="325">
        <v>45905</v>
      </c>
    </row>
    <row r="17" spans="1:19" s="15" customFormat="1" ht="39" customHeight="1" thickBot="1">
      <c r="A17" s="530" t="s">
        <v>260</v>
      </c>
      <c r="B17" s="842"/>
      <c r="C17" s="168"/>
      <c r="D17" s="323"/>
    </row>
    <row r="18" spans="1:19" s="15" customFormat="1" ht="45.6" customHeight="1">
      <c r="A18" s="525" t="s">
        <v>243</v>
      </c>
      <c r="B18" s="836" t="s">
        <v>246</v>
      </c>
      <c r="C18" s="836" t="s">
        <v>245</v>
      </c>
      <c r="D18" s="833">
        <v>45904</v>
      </c>
    </row>
    <row r="19" spans="1:19" s="15" customFormat="1" ht="139.19999999999999" customHeight="1">
      <c r="A19" s="528" t="s">
        <v>244</v>
      </c>
      <c r="B19" s="837"/>
      <c r="C19" s="837"/>
      <c r="D19" s="834"/>
    </row>
    <row r="20" spans="1:19" s="15" customFormat="1" ht="45.6" customHeight="1" thickBot="1">
      <c r="A20" s="529" t="s">
        <v>247</v>
      </c>
      <c r="B20" s="838"/>
      <c r="C20" s="838"/>
      <c r="D20" s="835"/>
    </row>
    <row r="21" spans="1:19" s="15" customFormat="1" ht="49.2" customHeight="1">
      <c r="A21" s="603" t="s">
        <v>268</v>
      </c>
      <c r="B21" s="807" t="s">
        <v>261</v>
      </c>
      <c r="C21" s="166"/>
      <c r="D21" s="314"/>
    </row>
    <row r="22" spans="1:19" s="15" customFormat="1" ht="332.4" customHeight="1">
      <c r="A22" s="566" t="s">
        <v>269</v>
      </c>
      <c r="B22" s="808"/>
      <c r="C22" s="234" t="s">
        <v>270</v>
      </c>
      <c r="D22" s="324">
        <v>45903</v>
      </c>
    </row>
    <row r="23" spans="1:19" s="15" customFormat="1" ht="39.6" customHeight="1" thickBot="1">
      <c r="A23" s="521" t="s">
        <v>262</v>
      </c>
      <c r="B23" s="809"/>
      <c r="C23" s="336"/>
      <c r="D23" s="337"/>
    </row>
    <row r="24" spans="1:19" s="15" customFormat="1" ht="49.8" customHeight="1">
      <c r="A24" s="491" t="s">
        <v>263</v>
      </c>
      <c r="B24" s="810" t="s">
        <v>265</v>
      </c>
      <c r="C24" s="825" t="s">
        <v>264</v>
      </c>
      <c r="D24" s="823">
        <v>45902</v>
      </c>
      <c r="S24" s="175"/>
    </row>
    <row r="25" spans="1:19" s="15" customFormat="1" ht="301.2" customHeight="1">
      <c r="A25" s="567" t="s">
        <v>266</v>
      </c>
      <c r="B25" s="811"/>
      <c r="C25" s="825"/>
      <c r="D25" s="823"/>
      <c r="S25" s="175"/>
    </row>
    <row r="26" spans="1:19" s="15" customFormat="1" ht="34.950000000000003" customHeight="1" thickBot="1">
      <c r="A26" s="604" t="s">
        <v>267</v>
      </c>
      <c r="B26" s="812"/>
      <c r="C26" s="826"/>
      <c r="D26" s="824"/>
      <c r="E26" s="15" t="s">
        <v>205</v>
      </c>
      <c r="H26" s="309"/>
      <c r="I26" s="309"/>
      <c r="J26" s="309"/>
      <c r="K26" s="309"/>
      <c r="L26" s="309"/>
      <c r="M26" s="309"/>
      <c r="N26" s="310"/>
    </row>
    <row r="27" spans="1:19" s="15" customFormat="1" ht="40.950000000000003" customHeight="1">
      <c r="A27" s="355" t="s">
        <v>271</v>
      </c>
      <c r="B27" s="813" t="s">
        <v>274</v>
      </c>
      <c r="C27" s="825" t="s">
        <v>272</v>
      </c>
      <c r="D27" s="815">
        <v>45901</v>
      </c>
    </row>
    <row r="28" spans="1:19" s="15" customFormat="1" ht="93.6" customHeight="1">
      <c r="A28" s="568" t="s">
        <v>273</v>
      </c>
      <c r="B28" s="811"/>
      <c r="C28" s="825"/>
      <c r="D28" s="815"/>
    </row>
    <row r="29" spans="1:19" s="15" customFormat="1" ht="42.6" customHeight="1" thickBot="1">
      <c r="A29" s="519" t="s">
        <v>275</v>
      </c>
      <c r="B29" s="814"/>
      <c r="C29" s="826"/>
      <c r="D29" s="816"/>
    </row>
    <row r="30" spans="1:19" ht="48" customHeight="1" thickTop="1">
      <c r="A30" s="605" t="s">
        <v>276</v>
      </c>
      <c r="B30" s="845" t="s">
        <v>278</v>
      </c>
      <c r="C30" s="843" t="s">
        <v>277</v>
      </c>
      <c r="D30" s="839">
        <v>45901</v>
      </c>
    </row>
    <row r="31" spans="1:19" ht="112.8" customHeight="1">
      <c r="A31" s="569" t="s">
        <v>279</v>
      </c>
      <c r="B31" s="846"/>
      <c r="C31" s="844"/>
      <c r="D31" s="840"/>
    </row>
    <row r="32" spans="1:19" ht="36.6" customHeight="1" thickBot="1">
      <c r="A32" s="192" t="s">
        <v>280</v>
      </c>
      <c r="B32" s="847"/>
      <c r="C32" s="848"/>
      <c r="D32" s="841"/>
    </row>
    <row r="33" spans="1:4" ht="43.8" customHeight="1" thickTop="1">
      <c r="A33" s="606" t="s">
        <v>281</v>
      </c>
      <c r="B33" s="121"/>
      <c r="C33" s="843" t="s">
        <v>284</v>
      </c>
      <c r="D33" s="123"/>
    </row>
    <row r="34" spans="1:4" ht="253.2" customHeight="1">
      <c r="A34" s="569" t="s">
        <v>282</v>
      </c>
      <c r="B34" s="570" t="s">
        <v>285</v>
      </c>
      <c r="C34" s="844"/>
      <c r="D34" s="176">
        <v>45901</v>
      </c>
    </row>
    <row r="35" spans="1:4" ht="39" customHeight="1" thickBot="1">
      <c r="A35" s="192" t="s">
        <v>283</v>
      </c>
      <c r="B35" s="183"/>
      <c r="C35" s="182"/>
      <c r="D35" s="122"/>
    </row>
    <row r="36" spans="1:4" s="15" customFormat="1" ht="45.6" hidden="1" customHeight="1">
      <c r="A36" s="326"/>
      <c r="B36" s="172"/>
      <c r="C36" s="167"/>
      <c r="D36" s="314"/>
    </row>
    <row r="37" spans="1:4" s="15" customFormat="1" ht="89.4" hidden="1" customHeight="1">
      <c r="A37" s="565"/>
      <c r="B37" s="300"/>
      <c r="C37" s="234"/>
      <c r="D37" s="325"/>
    </row>
    <row r="38" spans="1:4" s="15" customFormat="1" ht="38.4" hidden="1" customHeight="1" thickBot="1">
      <c r="A38" s="493"/>
      <c r="B38" s="311"/>
      <c r="C38" s="168"/>
      <c r="D38" s="323"/>
    </row>
    <row r="39" spans="1:4" s="15" customFormat="1" ht="45.6" hidden="1" customHeight="1">
      <c r="A39" s="326"/>
      <c r="B39" s="172"/>
      <c r="C39" s="167"/>
      <c r="D39" s="314"/>
    </row>
    <row r="40" spans="1:4" s="15" customFormat="1" ht="89.4" hidden="1" customHeight="1">
      <c r="A40" s="565"/>
      <c r="B40" s="300"/>
      <c r="C40" s="234"/>
      <c r="D40" s="325"/>
    </row>
    <row r="41" spans="1:4" s="15" customFormat="1" ht="38.4" hidden="1" customHeight="1" thickBot="1">
      <c r="A41" s="493"/>
      <c r="B41" s="311"/>
      <c r="C41" s="168"/>
      <c r="D41" s="323"/>
    </row>
    <row r="42" spans="1:4" s="15" customFormat="1" ht="45.6" hidden="1" customHeight="1">
      <c r="A42" s="326"/>
      <c r="B42" s="172"/>
      <c r="C42" s="167"/>
      <c r="D42" s="314"/>
    </row>
    <row r="43" spans="1:4" s="15" customFormat="1" ht="141" hidden="1" customHeight="1">
      <c r="A43" s="565"/>
      <c r="B43" s="827"/>
      <c r="C43" s="829"/>
      <c r="D43" s="831"/>
    </row>
    <row r="44" spans="1:4" s="575" customFormat="1" ht="38.4" hidden="1" customHeight="1" thickBot="1">
      <c r="A44" s="574"/>
      <c r="B44" s="828"/>
      <c r="C44" s="830"/>
      <c r="D44" s="832"/>
    </row>
    <row r="45" spans="1:4" s="15" customFormat="1" ht="45.6" hidden="1" customHeight="1" thickTop="1">
      <c r="A45" s="573"/>
      <c r="B45" s="172"/>
      <c r="C45" s="167"/>
      <c r="D45" s="315"/>
    </row>
    <row r="46" spans="1:4" s="15" customFormat="1" ht="89.4" hidden="1" customHeight="1">
      <c r="A46" s="565"/>
      <c r="B46" s="300"/>
      <c r="C46" s="234"/>
      <c r="D46" s="325"/>
    </row>
    <row r="47" spans="1:4" s="15" customFormat="1" ht="38.4" hidden="1" customHeight="1" thickBot="1">
      <c r="A47" s="493"/>
      <c r="B47" s="311"/>
      <c r="C47" s="168"/>
      <c r="D47" s="323"/>
    </row>
    <row r="48" spans="1:4" ht="31.2" hidden="1" customHeight="1"/>
    <row r="49" ht="31.2" hidden="1" customHeight="1"/>
    <row r="50" ht="31.2" customHeight="1" thickTop="1"/>
  </sheetData>
  <protectedRanges>
    <protectedRange sqref="A16:D16 A46:D46 A37:D37 A40:D40 A43:D43" name="範囲1"/>
  </protectedRanges>
  <mergeCells count="21">
    <mergeCell ref="B43:B44"/>
    <mergeCell ref="C43:C44"/>
    <mergeCell ref="D43:D44"/>
    <mergeCell ref="D18:D20"/>
    <mergeCell ref="C18:C20"/>
    <mergeCell ref="B18:B20"/>
    <mergeCell ref="D30:D32"/>
    <mergeCell ref="C33:C34"/>
    <mergeCell ref="C27:C29"/>
    <mergeCell ref="B30:B32"/>
    <mergeCell ref="C30:C32"/>
    <mergeCell ref="B12:B14"/>
    <mergeCell ref="B21:B23"/>
    <mergeCell ref="B24:B26"/>
    <mergeCell ref="B27:B29"/>
    <mergeCell ref="D27:D29"/>
    <mergeCell ref="C12:C14"/>
    <mergeCell ref="D12:D14"/>
    <mergeCell ref="D24:D26"/>
    <mergeCell ref="C24:C26"/>
    <mergeCell ref="B15:B17"/>
  </mergeCells>
  <phoneticPr fontId="15"/>
  <hyperlinks>
    <hyperlink ref="A20" r:id="rId1" xr:uid="{EDD946FD-CF1C-4996-9774-CA0D1296A0CD}"/>
    <hyperlink ref="A17" r:id="rId2" xr:uid="{E87A0239-83BC-4983-8468-D6FE969E12A6}"/>
    <hyperlink ref="A23" r:id="rId3" xr:uid="{CB21BE49-FFA5-4E4B-ADB7-EB1539355867}"/>
    <hyperlink ref="A26" r:id="rId4" xr:uid="{5A04AA79-C9D1-4D45-8C04-1FB046C8E0E7}"/>
    <hyperlink ref="A29" r:id="rId5" xr:uid="{028A5B24-9C7A-4435-9EF9-CB0E72E44520}"/>
    <hyperlink ref="A32" r:id="rId6" xr:uid="{18F2B5E2-7D88-4328-B438-E1738A7E59EB}"/>
    <hyperlink ref="A35" r:id="rId7" xr:uid="{FA7A3D2E-8B34-449A-8E83-15E928DDE00A}"/>
    <hyperlink ref="A4" r:id="rId8" xr:uid="{5ECDAEF0-2D69-4F09-8AC7-B486D4B256FF}"/>
    <hyperlink ref="A7" r:id="rId9" xr:uid="{E80A6F71-A31B-4CF2-AFC2-993FAAFB8CA3}"/>
    <hyperlink ref="A14" r:id="rId10" xr:uid="{187F0E54-837A-4E7D-BAE5-D666B6ABA197}"/>
    <hyperlink ref="A11" r:id="rId11" xr:uid="{124F67B1-C033-4804-8B7A-4956E3DD47C2}"/>
  </hyperlinks>
  <pageMargins left="0" right="0" top="0.19685039370078741" bottom="0.39370078740157483" header="0" footer="0.19685039370078741"/>
  <pageSetup paperSize="8" scale="56" orientation="portrait" horizontalDpi="300" verticalDpi="300" r:id="rId12"/>
  <headerFooter alignWithMargins="0"/>
  <rowBreaks count="3" manualBreakCount="3">
    <brk id="11" max="3" man="1"/>
    <brk id="23" max="3" man="1"/>
    <brk id="41"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7"/>
  <sheetViews>
    <sheetView defaultGridColor="0" view="pageBreakPreview" colorId="56" zoomScale="84" zoomScaleNormal="66" zoomScaleSheetLayoutView="84" workbookViewId="0">
      <selection activeCell="A6" sqref="A6"/>
    </sheetView>
  </sheetViews>
  <sheetFormatPr defaultColWidth="9" defaultRowHeight="40.200000000000003" customHeight="1"/>
  <cols>
    <col min="1" max="1" width="203" style="119" customWidth="1"/>
    <col min="2" max="2" width="18" style="56" customWidth="1"/>
    <col min="3" max="3" width="20.109375" style="57" customWidth="1"/>
    <col min="4" max="16384" width="9" style="14"/>
  </cols>
  <sheetData>
    <row r="1" spans="1:3" ht="40.200000000000003" customHeight="1" thickBot="1">
      <c r="A1" s="225" t="s">
        <v>231</v>
      </c>
      <c r="B1" s="226" t="s">
        <v>134</v>
      </c>
      <c r="C1" s="482" t="s">
        <v>120</v>
      </c>
    </row>
    <row r="2" spans="1:3" ht="40.200000000000003" customHeight="1">
      <c r="A2" s="190" t="s">
        <v>320</v>
      </c>
      <c r="B2" s="173"/>
      <c r="C2" s="166"/>
    </row>
    <row r="3" spans="1:3" ht="148.19999999999999" customHeight="1">
      <c r="A3" s="280" t="s">
        <v>292</v>
      </c>
      <c r="B3" s="524" t="s">
        <v>293</v>
      </c>
      <c r="C3" s="167">
        <v>45904</v>
      </c>
    </row>
    <row r="4" spans="1:3" ht="40.200000000000003" customHeight="1" thickBot="1">
      <c r="A4" s="180" t="s">
        <v>291</v>
      </c>
      <c r="B4" s="172"/>
      <c r="C4" s="167"/>
    </row>
    <row r="5" spans="1:3" ht="39" customHeight="1">
      <c r="A5" s="190" t="s">
        <v>321</v>
      </c>
      <c r="B5" s="173"/>
      <c r="C5" s="166"/>
    </row>
    <row r="6" spans="1:3" ht="166.8" customHeight="1">
      <c r="A6" s="516" t="s">
        <v>295</v>
      </c>
      <c r="B6" s="524" t="s">
        <v>296</v>
      </c>
      <c r="C6" s="167">
        <v>45904</v>
      </c>
    </row>
    <row r="7" spans="1:3" ht="32.4" customHeight="1" thickBot="1">
      <c r="A7" s="180" t="s">
        <v>294</v>
      </c>
      <c r="B7" s="172"/>
      <c r="C7" s="167"/>
    </row>
    <row r="8" spans="1:3" ht="40.950000000000003" customHeight="1">
      <c r="A8" s="190" t="s">
        <v>322</v>
      </c>
      <c r="B8" s="173"/>
      <c r="C8" s="166"/>
    </row>
    <row r="9" spans="1:3" ht="277.2" customHeight="1">
      <c r="A9" s="489" t="s">
        <v>298</v>
      </c>
      <c r="B9" s="300"/>
      <c r="C9" s="167">
        <v>45903</v>
      </c>
    </row>
    <row r="10" spans="1:3" ht="32.4" customHeight="1" thickBot="1">
      <c r="A10" s="188" t="s">
        <v>297</v>
      </c>
      <c r="B10" s="172"/>
      <c r="C10" s="167"/>
    </row>
    <row r="11" spans="1:3" ht="40.200000000000003" customHeight="1">
      <c r="A11" s="190" t="s">
        <v>323</v>
      </c>
      <c r="B11" s="173"/>
      <c r="C11" s="166"/>
    </row>
    <row r="12" spans="1:3" ht="209.4" customHeight="1">
      <c r="A12" s="280" t="s">
        <v>318</v>
      </c>
      <c r="B12" s="171" t="s">
        <v>319</v>
      </c>
      <c r="C12" s="167">
        <v>45903</v>
      </c>
    </row>
    <row r="13" spans="1:3" ht="37.200000000000003" customHeight="1" thickBot="1">
      <c r="A13" s="188" t="s">
        <v>317</v>
      </c>
      <c r="B13" s="172"/>
      <c r="C13" s="167"/>
    </row>
    <row r="14" spans="1:3" ht="48" customHeight="1">
      <c r="A14" s="304" t="s">
        <v>324</v>
      </c>
      <c r="B14" s="284"/>
      <c r="C14" s="275"/>
    </row>
    <row r="15" spans="1:3" ht="210" customHeight="1">
      <c r="A15" s="281" t="s">
        <v>315</v>
      </c>
      <c r="B15" s="283" t="s">
        <v>316</v>
      </c>
      <c r="C15" s="276">
        <v>45903</v>
      </c>
    </row>
    <row r="16" spans="1:3" ht="36" customHeight="1" thickBot="1">
      <c r="A16" s="279" t="s">
        <v>314</v>
      </c>
      <c r="B16" s="277"/>
      <c r="C16" s="278"/>
    </row>
    <row r="17" spans="1:3" ht="40.200000000000003" customHeight="1">
      <c r="A17" s="305" t="s">
        <v>325</v>
      </c>
      <c r="B17" s="293"/>
      <c r="C17" s="296"/>
    </row>
    <row r="18" spans="1:3" ht="101.4" customHeight="1">
      <c r="A18" s="330" t="s">
        <v>301</v>
      </c>
      <c r="B18" s="342" t="s">
        <v>300</v>
      </c>
      <c r="C18" s="297">
        <v>45902</v>
      </c>
    </row>
    <row r="19" spans="1:3" ht="40.200000000000003" customHeight="1" thickBot="1">
      <c r="A19" s="479" t="s">
        <v>299</v>
      </c>
      <c r="B19" s="295"/>
      <c r="C19" s="298"/>
    </row>
    <row r="20" spans="1:3" ht="40.200000000000003" customHeight="1" thickTop="1">
      <c r="A20" s="492" t="s">
        <v>326</v>
      </c>
      <c r="B20" s="851" t="s">
        <v>304</v>
      </c>
      <c r="C20" s="849">
        <v>45902</v>
      </c>
    </row>
    <row r="21" spans="1:3" ht="168.6" customHeight="1">
      <c r="A21" s="239" t="s">
        <v>303</v>
      </c>
      <c r="B21" s="852"/>
      <c r="C21" s="850"/>
    </row>
    <row r="22" spans="1:3" ht="37.950000000000003" customHeight="1" thickBot="1">
      <c r="A22" s="242" t="s">
        <v>302</v>
      </c>
      <c r="B22" s="240"/>
      <c r="C22" s="241"/>
    </row>
    <row r="23" spans="1:3" ht="40.200000000000003" customHeight="1" thickTop="1">
      <c r="A23" s="346" t="s">
        <v>306</v>
      </c>
      <c r="B23" s="856" t="s">
        <v>304</v>
      </c>
      <c r="C23" s="853">
        <v>45903</v>
      </c>
    </row>
    <row r="24" spans="1:3" ht="253.8" customHeight="1">
      <c r="A24" s="481" t="s">
        <v>307</v>
      </c>
      <c r="B24" s="857"/>
      <c r="C24" s="854"/>
    </row>
    <row r="25" spans="1:3" ht="34.799999999999997" customHeight="1" thickBot="1">
      <c r="A25" s="488" t="s">
        <v>305</v>
      </c>
      <c r="B25" s="295"/>
      <c r="C25" s="855"/>
    </row>
    <row r="26" spans="1:3" ht="40.200000000000003" customHeight="1">
      <c r="A26" s="480" t="s">
        <v>327</v>
      </c>
      <c r="B26" s="293"/>
      <c r="C26" s="296"/>
    </row>
    <row r="27" spans="1:3" ht="276.60000000000002" customHeight="1">
      <c r="A27" s="322" t="s">
        <v>309</v>
      </c>
      <c r="B27" s="294" t="s">
        <v>310</v>
      </c>
      <c r="C27" s="297">
        <v>45900</v>
      </c>
    </row>
    <row r="28" spans="1:3" ht="40.200000000000003" customHeight="1" thickBot="1">
      <c r="A28" s="478" t="s">
        <v>308</v>
      </c>
      <c r="B28" s="295"/>
      <c r="C28" s="298"/>
    </row>
    <row r="29" spans="1:3" ht="40.200000000000003" customHeight="1">
      <c r="A29" s="480" t="s">
        <v>328</v>
      </c>
      <c r="B29" s="293"/>
      <c r="C29" s="296"/>
    </row>
    <row r="30" spans="1:3" ht="340.8" customHeight="1">
      <c r="A30" s="322" t="s">
        <v>312</v>
      </c>
      <c r="B30" s="294" t="s">
        <v>313</v>
      </c>
      <c r="C30" s="297">
        <v>45899</v>
      </c>
    </row>
    <row r="31" spans="1:3" ht="40.200000000000003" customHeight="1" thickBot="1">
      <c r="A31" s="493" t="s">
        <v>311</v>
      </c>
      <c r="B31" s="295"/>
      <c r="C31" s="298"/>
    </row>
    <row r="32" spans="1:3" ht="40.200000000000003" customHeight="1">
      <c r="A32" s="480" t="s">
        <v>329</v>
      </c>
      <c r="B32" s="293"/>
      <c r="C32" s="296"/>
    </row>
    <row r="33" spans="1:3" ht="296.39999999999998" customHeight="1">
      <c r="A33" s="322" t="s">
        <v>289</v>
      </c>
      <c r="B33" s="294" t="s">
        <v>290</v>
      </c>
      <c r="C33" s="297">
        <v>45900</v>
      </c>
    </row>
    <row r="34" spans="1:3" ht="40.200000000000003" customHeight="1" thickBot="1">
      <c r="A34" s="478" t="s">
        <v>288</v>
      </c>
      <c r="B34" s="295"/>
      <c r="C34" s="298"/>
    </row>
    <row r="35" spans="1:3" ht="40.200000000000003" hidden="1" customHeight="1">
      <c r="A35" s="480"/>
      <c r="B35" s="293"/>
      <c r="C35" s="296"/>
    </row>
    <row r="36" spans="1:3" ht="40.200000000000003" hidden="1" customHeight="1">
      <c r="A36" s="322"/>
      <c r="B36" s="294"/>
      <c r="C36" s="297"/>
    </row>
    <row r="37" spans="1:3" ht="40.200000000000003" hidden="1" customHeight="1" thickBot="1">
      <c r="A37" s="477"/>
      <c r="B37" s="295"/>
      <c r="C37" s="298"/>
    </row>
  </sheetData>
  <mergeCells count="4">
    <mergeCell ref="C20:C21"/>
    <mergeCell ref="B20:B21"/>
    <mergeCell ref="C23:C25"/>
    <mergeCell ref="B23:B24"/>
  </mergeCells>
  <phoneticPr fontId="81"/>
  <hyperlinks>
    <hyperlink ref="A34" r:id="rId1" xr:uid="{FD29F5CE-7019-403B-83EE-E23B8419AC5D}"/>
    <hyperlink ref="A4" r:id="rId2" xr:uid="{96E6102D-C3DC-4B03-8CA5-9119491E94A3}"/>
    <hyperlink ref="A7" r:id="rId3" xr:uid="{F19A2DA3-6556-4D2D-9CC9-7D43A8B49B3F}"/>
    <hyperlink ref="A10" r:id="rId4" xr:uid="{FA739713-D852-4303-A323-9CFCB4777BC9}"/>
    <hyperlink ref="A19" r:id="rId5" xr:uid="{BB4AAC39-76B8-4690-8742-76A87DF68BCF}"/>
    <hyperlink ref="A22" r:id="rId6" xr:uid="{E946BD6F-64BB-4279-8E85-EC73DEC8E6B4}"/>
    <hyperlink ref="A25" r:id="rId7" xr:uid="{86F7A32D-5EFC-4F6F-8F15-FF40626E90B9}"/>
    <hyperlink ref="A28" r:id="rId8" xr:uid="{E47D4834-9E95-4526-B6C9-16C94AB1FCEA}"/>
    <hyperlink ref="A31" r:id="rId9" xr:uid="{CE215BF0-3045-4016-988B-E2468082023A}"/>
    <hyperlink ref="A16" r:id="rId10" xr:uid="{FEDE2CC0-BA67-4C13-99FA-2C321F882148}"/>
    <hyperlink ref="A13" r:id="rId11" xr:uid="{1C193C2E-21B4-4BE8-A98F-042F4B43FD90}"/>
  </hyperlinks>
  <pageMargins left="0.74803149606299213" right="0.74803149606299213" top="0.98425196850393704" bottom="0.98425196850393704" header="0.51181102362204722" footer="0.51181102362204722"/>
  <pageSetup paperSize="9" scale="14" fitToHeight="3" orientation="portrait" r:id="rId12"/>
  <headerFooter alignWithMargins="0"/>
  <rowBreaks count="1" manualBreakCount="1">
    <brk id="22"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4"/>
  <sheetViews>
    <sheetView view="pageBreakPreview" zoomScale="88" zoomScaleNormal="112" zoomScaleSheetLayoutView="88" workbookViewId="0">
      <selection activeCell="F5" sqref="F5"/>
    </sheetView>
  </sheetViews>
  <sheetFormatPr defaultColWidth="9" defaultRowHeight="13.2"/>
  <cols>
    <col min="1" max="1" width="5" style="1" customWidth="1"/>
    <col min="2" max="2" width="25.77734375" style="39" customWidth="1"/>
    <col min="3" max="3" width="74.109375" style="1" customWidth="1"/>
    <col min="4" max="4" width="109.88671875" style="1" customWidth="1"/>
    <col min="5" max="5" width="3.88671875" style="1" customWidth="1"/>
    <col min="6" max="16384" width="9" style="1"/>
  </cols>
  <sheetData>
    <row r="1" spans="1:7" ht="18.75" customHeight="1">
      <c r="B1" s="39" t="s">
        <v>121</v>
      </c>
    </row>
    <row r="2" spans="1:7" ht="17.25" customHeight="1" thickBot="1">
      <c r="B2" s="879" t="s">
        <v>421</v>
      </c>
      <c r="C2" s="879"/>
      <c r="D2" s="858" t="str">
        <f>+D24</f>
        <v>対前週
インフルエンザ 　　     　       　　　17%   増加
新型コロナウイルス          　  　   33%　 増加</v>
      </c>
    </row>
    <row r="3" spans="1:7" ht="34.799999999999997" customHeight="1" thickBot="1">
      <c r="B3" s="583" t="s">
        <v>122</v>
      </c>
      <c r="C3" s="584" t="s">
        <v>123</v>
      </c>
      <c r="D3" s="858"/>
    </row>
    <row r="4" spans="1:7" ht="22.2" customHeight="1" thickBot="1">
      <c r="B4" s="585" t="s">
        <v>124</v>
      </c>
      <c r="C4" s="586" t="s">
        <v>422</v>
      </c>
      <c r="D4" s="40"/>
    </row>
    <row r="5" spans="1:7" ht="67.2" customHeight="1">
      <c r="B5" s="864" t="s">
        <v>125</v>
      </c>
      <c r="C5" s="867" t="s">
        <v>126</v>
      </c>
      <c r="D5" s="868"/>
    </row>
    <row r="6" spans="1:7" ht="19.2" customHeight="1">
      <c r="B6" s="865"/>
      <c r="C6" s="869" t="s">
        <v>127</v>
      </c>
      <c r="D6" s="870"/>
      <c r="G6" s="68"/>
    </row>
    <row r="7" spans="1:7" ht="19.95" customHeight="1">
      <c r="B7" s="865"/>
      <c r="C7" s="587" t="s">
        <v>128</v>
      </c>
      <c r="D7" s="588"/>
      <c r="G7" s="68"/>
    </row>
    <row r="8" spans="1:7" ht="24" customHeight="1" thickBot="1">
      <c r="B8" s="866"/>
      <c r="C8" s="589" t="s">
        <v>129</v>
      </c>
      <c r="D8" s="590"/>
      <c r="G8" s="68"/>
    </row>
    <row r="9" spans="1:7" ht="27" customHeight="1">
      <c r="B9" s="875" t="s">
        <v>207</v>
      </c>
      <c r="C9" s="880" t="s">
        <v>423</v>
      </c>
      <c r="D9" s="881"/>
      <c r="G9" s="68"/>
    </row>
    <row r="10" spans="1:7" ht="26.4" customHeight="1" thickBot="1">
      <c r="B10" s="876"/>
      <c r="C10" s="882"/>
      <c r="D10" s="883"/>
    </row>
    <row r="11" spans="1:7" ht="61.8" customHeight="1" thickBot="1">
      <c r="B11" s="877" t="s">
        <v>130</v>
      </c>
      <c r="C11" s="871" t="s">
        <v>424</v>
      </c>
      <c r="D11" s="872"/>
    </row>
    <row r="12" spans="1:7" ht="71.400000000000006" customHeight="1" thickBot="1">
      <c r="B12" s="878"/>
      <c r="C12" s="221" t="s">
        <v>425</v>
      </c>
      <c r="D12" s="222" t="s">
        <v>426</v>
      </c>
      <c r="F12" s="1" t="s">
        <v>17</v>
      </c>
    </row>
    <row r="13" spans="1:7" ht="37.950000000000003" customHeight="1" thickBot="1">
      <c r="B13" s="485" t="s">
        <v>427</v>
      </c>
      <c r="C13" s="873" t="s">
        <v>428</v>
      </c>
      <c r="D13" s="874"/>
    </row>
    <row r="14" spans="1:7" ht="105.6" customHeight="1" thickBot="1">
      <c r="B14" s="486" t="s">
        <v>131</v>
      </c>
      <c r="C14" s="223" t="s">
        <v>429</v>
      </c>
      <c r="D14" s="224" t="s">
        <v>430</v>
      </c>
      <c r="F14" t="s">
        <v>3</v>
      </c>
    </row>
    <row r="15" spans="1:7" ht="80.400000000000006" customHeight="1" thickBot="1">
      <c r="A15" t="s">
        <v>41</v>
      </c>
      <c r="B15" s="487" t="s">
        <v>206</v>
      </c>
      <c r="C15" s="862" t="s">
        <v>431</v>
      </c>
      <c r="D15" s="863"/>
    </row>
    <row r="16" spans="1:7" ht="17.25" customHeight="1"/>
    <row r="17" spans="2:5" ht="17.25" customHeight="1">
      <c r="B17" s="859" t="s">
        <v>132</v>
      </c>
      <c r="C17" s="124"/>
      <c r="D17" s="1" t="s">
        <v>41</v>
      </c>
    </row>
    <row r="18" spans="2:5">
      <c r="B18" s="859"/>
      <c r="C18"/>
    </row>
    <row r="19" spans="2:5">
      <c r="B19" s="859"/>
      <c r="E19" s="1" t="s">
        <v>17</v>
      </c>
    </row>
    <row r="20" spans="2:5">
      <c r="B20" s="859"/>
    </row>
    <row r="21" spans="2:5">
      <c r="B21" s="859"/>
    </row>
    <row r="22" spans="2:5" ht="16.2">
      <c r="B22" s="859"/>
      <c r="D22" s="174" t="s">
        <v>133</v>
      </c>
    </row>
    <row r="23" spans="2:5">
      <c r="B23" s="859"/>
    </row>
    <row r="24" spans="2:5">
      <c r="B24" s="859"/>
      <c r="D24" s="860" t="s">
        <v>433</v>
      </c>
    </row>
    <row r="25" spans="2:5">
      <c r="B25" s="859"/>
      <c r="D25" s="861"/>
    </row>
    <row r="26" spans="2:5">
      <c r="B26" s="859"/>
      <c r="D26" s="861"/>
    </row>
    <row r="27" spans="2:5">
      <c r="B27" s="859"/>
      <c r="D27" s="861"/>
    </row>
    <row r="28" spans="2:5">
      <c r="B28" s="859"/>
      <c r="D28" s="861"/>
    </row>
    <row r="29" spans="2:5">
      <c r="B29" s="859"/>
    </row>
    <row r="30" spans="2:5">
      <c r="B30" s="859"/>
      <c r="D30" s="1" t="s">
        <v>41</v>
      </c>
    </row>
    <row r="31" spans="2:5">
      <c r="B31" s="859"/>
      <c r="D31" s="1" t="s">
        <v>41</v>
      </c>
    </row>
    <row r="32" spans="2:5">
      <c r="B32" s="859"/>
    </row>
    <row r="33" spans="2:2">
      <c r="B33" s="859"/>
    </row>
    <row r="34" spans="2:2">
      <c r="B34" s="859"/>
    </row>
  </sheetData>
  <mergeCells count="13">
    <mergeCell ref="D2:D3"/>
    <mergeCell ref="B17:B34"/>
    <mergeCell ref="D24:D28"/>
    <mergeCell ref="C15:D15"/>
    <mergeCell ref="B5:B8"/>
    <mergeCell ref="C5:D5"/>
    <mergeCell ref="C6:D6"/>
    <mergeCell ref="C11:D11"/>
    <mergeCell ref="C13:D13"/>
    <mergeCell ref="B9:B10"/>
    <mergeCell ref="B11:B12"/>
    <mergeCell ref="B2:C2"/>
    <mergeCell ref="C9:D10"/>
  </mergeCells>
  <phoneticPr fontId="81"/>
  <hyperlinks>
    <hyperlink ref="C6" r:id="rId1" location="h2_1" xr:uid="{B5E764AE-5943-4A97-AD1C-025941C051BF}"/>
  </hyperlinks>
  <pageMargins left="0.7" right="0.7" top="0.75" bottom="0.75" header="0.3" footer="0.3"/>
  <pageSetup paperSize="9" scale="41"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2D635-22E7-4B3B-9B5C-18D173B310F7}">
  <sheetPr>
    <tabColor indexed="46"/>
  </sheetPr>
  <dimension ref="A1:AE41"/>
  <sheetViews>
    <sheetView topLeftCell="A12" zoomScale="90" zoomScaleNormal="90" zoomScaleSheetLayoutView="100" workbookViewId="0">
      <selection activeCell="AE42" sqref="AE42"/>
    </sheetView>
  </sheetViews>
  <sheetFormatPr defaultColWidth="9" defaultRowHeight="13.2"/>
  <cols>
    <col min="1" max="1" width="8.33203125" style="1" customWidth="1"/>
    <col min="2" max="13" width="6.77734375" style="1" customWidth="1"/>
    <col min="14" max="14" width="8.88671875" style="1" customWidth="1"/>
    <col min="15" max="15" width="5.88671875" style="1" customWidth="1"/>
    <col min="16" max="16" width="8.44140625" style="1" customWidth="1"/>
    <col min="17" max="29" width="6.77734375" style="1" customWidth="1"/>
    <col min="30" max="16384" width="9" style="1"/>
  </cols>
  <sheetData>
    <row r="1" spans="1:31" ht="15" customHeight="1">
      <c r="A1" s="892" t="s">
        <v>181</v>
      </c>
      <c r="B1" s="893"/>
      <c r="C1" s="893"/>
      <c r="D1" s="893"/>
      <c r="E1" s="893"/>
      <c r="F1" s="893"/>
      <c r="G1" s="893"/>
      <c r="H1" s="893"/>
      <c r="I1" s="893"/>
      <c r="J1" s="893"/>
      <c r="K1" s="893"/>
      <c r="L1" s="893"/>
      <c r="M1" s="893"/>
      <c r="N1" s="894"/>
      <c r="P1" s="892" t="s">
        <v>135</v>
      </c>
      <c r="Q1" s="893"/>
      <c r="R1" s="893"/>
      <c r="S1" s="893"/>
      <c r="T1" s="893"/>
      <c r="U1" s="893"/>
      <c r="V1" s="893"/>
      <c r="W1" s="893"/>
      <c r="X1" s="893"/>
      <c r="Y1" s="893"/>
      <c r="Z1" s="893"/>
      <c r="AA1" s="893"/>
      <c r="AB1" s="893"/>
      <c r="AC1" s="894"/>
    </row>
    <row r="2" spans="1:31" ht="18" customHeight="1" thickBot="1">
      <c r="A2" s="895" t="s">
        <v>3</v>
      </c>
      <c r="B2" s="896"/>
      <c r="C2" s="896"/>
      <c r="D2" s="896"/>
      <c r="E2" s="896"/>
      <c r="F2" s="896"/>
      <c r="G2" s="896"/>
      <c r="H2" s="896"/>
      <c r="I2" s="896"/>
      <c r="J2" s="896"/>
      <c r="K2" s="896"/>
      <c r="L2" s="896"/>
      <c r="M2" s="896"/>
      <c r="N2" s="897"/>
      <c r="P2" s="898" t="s">
        <v>136</v>
      </c>
      <c r="Q2" s="896"/>
      <c r="R2" s="896"/>
      <c r="S2" s="896"/>
      <c r="T2" s="896"/>
      <c r="U2" s="896"/>
      <c r="V2" s="896"/>
      <c r="W2" s="896"/>
      <c r="X2" s="896"/>
      <c r="Y2" s="896"/>
      <c r="Z2" s="896"/>
      <c r="AA2" s="896"/>
      <c r="AB2" s="896"/>
      <c r="AC2" s="899"/>
    </row>
    <row r="3" spans="1:31" ht="13.8" thickBot="1">
      <c r="A3" s="359" t="s">
        <v>3</v>
      </c>
      <c r="B3" s="360" t="s">
        <v>137</v>
      </c>
      <c r="C3" s="360" t="s">
        <v>138</v>
      </c>
      <c r="D3" s="360" t="s">
        <v>139</v>
      </c>
      <c r="E3" s="360" t="s">
        <v>140</v>
      </c>
      <c r="F3" s="360" t="s">
        <v>141</v>
      </c>
      <c r="G3" s="360" t="s">
        <v>142</v>
      </c>
      <c r="H3" s="360" t="s">
        <v>143</v>
      </c>
      <c r="I3" s="361" t="s">
        <v>213</v>
      </c>
      <c r="J3" s="362" t="s">
        <v>145</v>
      </c>
      <c r="K3" s="362" t="s">
        <v>146</v>
      </c>
      <c r="L3" s="362" t="s">
        <v>147</v>
      </c>
      <c r="M3" s="362" t="s">
        <v>148</v>
      </c>
      <c r="N3" s="363" t="s">
        <v>149</v>
      </c>
      <c r="P3" s="362"/>
      <c r="Q3" s="360" t="s">
        <v>137</v>
      </c>
      <c r="R3" s="360" t="s">
        <v>138</v>
      </c>
      <c r="S3" s="360" t="s">
        <v>139</v>
      </c>
      <c r="T3" s="360" t="s">
        <v>140</v>
      </c>
      <c r="U3" s="360" t="s">
        <v>141</v>
      </c>
      <c r="V3" s="360" t="s">
        <v>142</v>
      </c>
      <c r="W3" s="360" t="s">
        <v>143</v>
      </c>
      <c r="X3" s="361" t="s">
        <v>144</v>
      </c>
      <c r="Y3" s="362" t="s">
        <v>145</v>
      </c>
      <c r="Z3" s="362" t="s">
        <v>146</v>
      </c>
      <c r="AA3" s="362" t="s">
        <v>147</v>
      </c>
      <c r="AB3" s="362" t="s">
        <v>148</v>
      </c>
      <c r="AC3" s="364" t="s">
        <v>150</v>
      </c>
    </row>
    <row r="4" spans="1:31" ht="13.8" thickBot="1">
      <c r="A4" s="365" t="s">
        <v>3</v>
      </c>
      <c r="B4" s="366">
        <f>SUM(B7:B13)</f>
        <v>687</v>
      </c>
      <c r="C4" s="366">
        <f t="shared" ref="C4:M4" si="0">SUM(C7:C13)</f>
        <v>531</v>
      </c>
      <c r="D4" s="366">
        <f t="shared" si="0"/>
        <v>579</v>
      </c>
      <c r="E4" s="366">
        <f t="shared" si="0"/>
        <v>739</v>
      </c>
      <c r="F4" s="366">
        <f t="shared" ref="F4:G4" si="1">SUM(F7:F13)</f>
        <v>1458</v>
      </c>
      <c r="G4" s="366">
        <f t="shared" si="1"/>
        <v>2647</v>
      </c>
      <c r="H4" s="366">
        <f t="shared" ref="H4" si="2">SUM(H7:H13)</f>
        <v>4143</v>
      </c>
      <c r="I4" s="366">
        <f t="shared" si="0"/>
        <v>4467</v>
      </c>
      <c r="J4" s="366">
        <f>SUM(J7:J21)</f>
        <v>5629</v>
      </c>
      <c r="K4" s="366">
        <f t="shared" si="0"/>
        <v>2324</v>
      </c>
      <c r="L4" s="366">
        <f t="shared" si="0"/>
        <v>1302</v>
      </c>
      <c r="M4" s="366">
        <f t="shared" si="0"/>
        <v>943</v>
      </c>
      <c r="N4" s="366">
        <f>SUM(B4:M4)</f>
        <v>25449</v>
      </c>
      <c r="O4" s="4"/>
      <c r="P4" s="367" t="str">
        <f>+A4</f>
        <v xml:space="preserve"> </v>
      </c>
      <c r="Q4" s="366">
        <f>SUM(Q7:Q13)</f>
        <v>31</v>
      </c>
      <c r="R4" s="366">
        <f t="shared" ref="R4:AB4" si="3">SUM(R7:R13)</f>
        <v>24</v>
      </c>
      <c r="S4" s="366">
        <f t="shared" si="3"/>
        <v>51</v>
      </c>
      <c r="T4" s="366">
        <f t="shared" si="3"/>
        <v>21</v>
      </c>
      <c r="U4" s="366">
        <f t="shared" ref="U4:V4" si="4">SUM(U7:U13)</f>
        <v>33</v>
      </c>
      <c r="V4" s="366">
        <f t="shared" si="4"/>
        <v>22</v>
      </c>
      <c r="W4" s="366">
        <f t="shared" ref="W4:X4" si="5">SUM(W7:W13)</f>
        <v>27</v>
      </c>
      <c r="X4" s="366">
        <f t="shared" si="5"/>
        <v>46</v>
      </c>
      <c r="Y4" s="366">
        <f t="shared" si="3"/>
        <v>22</v>
      </c>
      <c r="Z4" s="366">
        <f t="shared" si="3"/>
        <v>49</v>
      </c>
      <c r="AA4" s="366">
        <f t="shared" si="3"/>
        <v>31</v>
      </c>
      <c r="AB4" s="366">
        <f t="shared" si="3"/>
        <v>50</v>
      </c>
      <c r="AC4" s="366">
        <f>SUM(Q4:AB4)</f>
        <v>407</v>
      </c>
    </row>
    <row r="5" spans="1:31" ht="19.95" customHeight="1" thickBot="1">
      <c r="A5" s="368" t="s">
        <v>3</v>
      </c>
      <c r="B5" s="368" t="s">
        <v>3</v>
      </c>
      <c r="C5" s="368" t="s">
        <v>3</v>
      </c>
      <c r="D5" s="368" t="s">
        <v>3</v>
      </c>
      <c r="E5" s="368" t="s">
        <v>3</v>
      </c>
      <c r="F5" s="368" t="s">
        <v>3</v>
      </c>
      <c r="G5" s="368" t="s">
        <v>3</v>
      </c>
      <c r="H5" s="372"/>
      <c r="I5" s="369" t="s">
        <v>151</v>
      </c>
      <c r="J5" s="368" t="s" ph="1">
        <v>17</v>
      </c>
      <c r="K5" s="368" t="s" ph="1">
        <v>17</v>
      </c>
      <c r="L5" s="368" ph="1"/>
      <c r="M5" s="368" t="s" ph="1">
        <v>17</v>
      </c>
      <c r="N5" s="370"/>
      <c r="O5" s="45"/>
      <c r="P5" s="308"/>
      <c r="Q5" s="308"/>
      <c r="R5" s="308"/>
      <c r="S5" s="308"/>
      <c r="T5" s="308"/>
      <c r="U5" s="308"/>
      <c r="V5" s="308"/>
      <c r="W5" s="308"/>
      <c r="X5" s="369" t="s">
        <v>151</v>
      </c>
      <c r="Y5" s="308"/>
      <c r="Z5" s="308"/>
      <c r="AA5" s="308"/>
      <c r="AB5" s="308"/>
      <c r="AC5" s="370"/>
      <c r="AE5" s="1" t="s">
        <v>178</v>
      </c>
    </row>
    <row r="6" spans="1:31" ht="19.95" customHeight="1" thickBot="1">
      <c r="A6" s="368"/>
      <c r="B6" s="368"/>
      <c r="C6" s="368"/>
      <c r="D6" s="368"/>
      <c r="E6" s="368"/>
      <c r="F6" s="368" t="s">
        <v>178</v>
      </c>
      <c r="G6" s="368" t="s">
        <v>178</v>
      </c>
      <c r="H6" s="372" t="s">
        <v>178</v>
      </c>
      <c r="I6" s="526">
        <v>182</v>
      </c>
      <c r="J6" s="307"/>
      <c r="K6" s="307"/>
      <c r="L6" s="307"/>
      <c r="M6" s="307"/>
      <c r="N6" s="130"/>
      <c r="O6" s="45"/>
      <c r="P6" s="307"/>
      <c r="Q6" s="307"/>
      <c r="R6" s="307"/>
      <c r="S6" s="307"/>
      <c r="T6" s="307"/>
      <c r="U6" s="307"/>
      <c r="V6" s="307"/>
      <c r="W6" s="307"/>
      <c r="X6" s="561">
        <v>1</v>
      </c>
      <c r="Y6" s="307"/>
      <c r="Z6" s="307"/>
      <c r="AA6" s="307"/>
      <c r="AB6" s="307"/>
      <c r="AC6" s="130"/>
    </row>
    <row r="7" spans="1:31" ht="19.95" customHeight="1" thickBot="1">
      <c r="A7" s="371" t="s">
        <v>199</v>
      </c>
      <c r="B7" s="475">
        <v>142</v>
      </c>
      <c r="C7" s="468">
        <v>95</v>
      </c>
      <c r="D7" s="468">
        <v>86</v>
      </c>
      <c r="E7" s="476">
        <v>111</v>
      </c>
      <c r="F7" s="476">
        <v>217</v>
      </c>
      <c r="G7" s="505">
        <v>304</v>
      </c>
      <c r="H7" s="505">
        <v>805</v>
      </c>
      <c r="I7" s="526">
        <v>669</v>
      </c>
      <c r="J7" s="527"/>
      <c r="K7" s="307"/>
      <c r="L7" s="307"/>
      <c r="M7" s="307"/>
      <c r="N7" s="373">
        <f t="shared" ref="N7:N21" si="6">SUM(B7:M7)</f>
        <v>2429</v>
      </c>
      <c r="O7" s="45"/>
      <c r="P7" s="371" t="s">
        <v>199</v>
      </c>
      <c r="Q7" s="560">
        <v>2</v>
      </c>
      <c r="R7" s="560">
        <v>4</v>
      </c>
      <c r="S7" s="560">
        <v>6</v>
      </c>
      <c r="T7" s="560">
        <v>4</v>
      </c>
      <c r="U7" s="560">
        <v>8</v>
      </c>
      <c r="V7" s="560">
        <v>0</v>
      </c>
      <c r="W7" s="560">
        <v>5</v>
      </c>
      <c r="X7" s="561">
        <v>7</v>
      </c>
      <c r="Y7" s="307"/>
      <c r="Z7" s="307"/>
      <c r="AA7" s="307"/>
      <c r="AB7" s="307"/>
      <c r="AC7" s="374">
        <f>SUM(Q7:AB7)</f>
        <v>36</v>
      </c>
    </row>
    <row r="8" spans="1:31" ht="19.95" customHeight="1" thickBot="1">
      <c r="A8" s="371" t="s">
        <v>180</v>
      </c>
      <c r="B8" s="243">
        <v>103</v>
      </c>
      <c r="C8" s="340">
        <v>102</v>
      </c>
      <c r="D8" s="340">
        <v>114</v>
      </c>
      <c r="E8" s="178">
        <v>122</v>
      </c>
      <c r="F8" s="375">
        <v>257</v>
      </c>
      <c r="G8" s="376">
        <v>308</v>
      </c>
      <c r="H8" s="376">
        <v>519</v>
      </c>
      <c r="I8" s="377">
        <v>708</v>
      </c>
      <c r="J8" s="378">
        <v>541</v>
      </c>
      <c r="K8" s="379">
        <v>533</v>
      </c>
      <c r="L8" s="378">
        <v>277</v>
      </c>
      <c r="M8" s="378">
        <v>158</v>
      </c>
      <c r="N8" s="373">
        <f t="shared" si="6"/>
        <v>3742</v>
      </c>
      <c r="O8" s="45"/>
      <c r="P8" s="380" t="s">
        <v>152</v>
      </c>
      <c r="Q8" s="372">
        <v>4</v>
      </c>
      <c r="R8" s="380">
        <v>4</v>
      </c>
      <c r="S8" s="380">
        <v>4</v>
      </c>
      <c r="T8" s="381">
        <v>8</v>
      </c>
      <c r="U8" s="380">
        <v>1</v>
      </c>
      <c r="V8" s="380">
        <v>2</v>
      </c>
      <c r="W8" s="380">
        <v>6</v>
      </c>
      <c r="X8" s="382">
        <v>21</v>
      </c>
      <c r="Y8" s="383">
        <v>12</v>
      </c>
      <c r="Z8" s="380">
        <v>8</v>
      </c>
      <c r="AA8" s="380">
        <v>0</v>
      </c>
      <c r="AB8" s="380">
        <v>4</v>
      </c>
      <c r="AC8" s="374">
        <f>SUM(Q8:AB8)</f>
        <v>74</v>
      </c>
    </row>
    <row r="9" spans="1:31" ht="18" customHeight="1" thickBot="1">
      <c r="A9" s="371" t="s">
        <v>153</v>
      </c>
      <c r="B9" s="384">
        <v>84</v>
      </c>
      <c r="C9" s="385">
        <v>62</v>
      </c>
      <c r="D9" s="385">
        <v>99</v>
      </c>
      <c r="E9" s="385">
        <v>112</v>
      </c>
      <c r="F9" s="386">
        <v>224</v>
      </c>
      <c r="G9" s="386">
        <v>526</v>
      </c>
      <c r="H9" s="386">
        <v>521</v>
      </c>
      <c r="I9" s="387">
        <v>768</v>
      </c>
      <c r="J9" s="388">
        <v>454</v>
      </c>
      <c r="K9" s="388">
        <v>390</v>
      </c>
      <c r="L9" s="388">
        <v>416</v>
      </c>
      <c r="M9" s="389">
        <v>154</v>
      </c>
      <c r="N9" s="390">
        <f t="shared" si="6"/>
        <v>3810</v>
      </c>
      <c r="O9" s="4"/>
      <c r="P9" s="391" t="s">
        <v>153</v>
      </c>
      <c r="Q9" s="392">
        <v>1</v>
      </c>
      <c r="R9" s="393">
        <v>1</v>
      </c>
      <c r="S9" s="393">
        <v>4</v>
      </c>
      <c r="T9" s="393">
        <v>2</v>
      </c>
      <c r="U9" s="393">
        <v>2</v>
      </c>
      <c r="V9" s="385">
        <v>7</v>
      </c>
      <c r="W9" s="385">
        <v>7</v>
      </c>
      <c r="X9" s="385">
        <v>3</v>
      </c>
      <c r="Y9" s="385">
        <v>1</v>
      </c>
      <c r="Z9" s="394">
        <v>7</v>
      </c>
      <c r="AA9" s="394">
        <v>7</v>
      </c>
      <c r="AB9" s="395">
        <v>5</v>
      </c>
      <c r="AC9" s="396">
        <f>SUM(Q9:AB9)</f>
        <v>47</v>
      </c>
    </row>
    <row r="10" spans="1:31" ht="18" customHeight="1" thickBot="1">
      <c r="A10" s="397" t="s">
        <v>154</v>
      </c>
      <c r="B10" s="131">
        <v>81</v>
      </c>
      <c r="C10" s="132">
        <v>39</v>
      </c>
      <c r="D10" s="132">
        <v>72</v>
      </c>
      <c r="E10" s="133">
        <v>89</v>
      </c>
      <c r="F10" s="133">
        <v>258</v>
      </c>
      <c r="G10" s="133">
        <v>416</v>
      </c>
      <c r="H10" s="185">
        <v>554</v>
      </c>
      <c r="I10" s="185">
        <v>568</v>
      </c>
      <c r="J10" s="184">
        <v>578</v>
      </c>
      <c r="K10" s="133">
        <v>337</v>
      </c>
      <c r="L10" s="133">
        <v>169</v>
      </c>
      <c r="M10" s="133">
        <v>168</v>
      </c>
      <c r="N10" s="134">
        <f t="shared" si="6"/>
        <v>3329</v>
      </c>
      <c r="O10" s="47" t="s">
        <v>17</v>
      </c>
      <c r="P10" s="398" t="s">
        <v>154</v>
      </c>
      <c r="Q10" s="399">
        <v>0</v>
      </c>
      <c r="R10" s="400">
        <v>5</v>
      </c>
      <c r="S10" s="400">
        <v>4</v>
      </c>
      <c r="T10" s="400">
        <v>1</v>
      </c>
      <c r="U10" s="400">
        <v>1</v>
      </c>
      <c r="V10" s="400">
        <v>1</v>
      </c>
      <c r="W10" s="400">
        <v>1</v>
      </c>
      <c r="X10" s="400">
        <v>1</v>
      </c>
      <c r="Y10" s="399">
        <v>0</v>
      </c>
      <c r="Z10" s="399">
        <v>0</v>
      </c>
      <c r="AA10" s="399">
        <v>0</v>
      </c>
      <c r="AB10" s="399">
        <v>2</v>
      </c>
      <c r="AC10" s="401">
        <f t="shared" ref="AC10:AC21" si="7">SUM(Q10:AB10)</f>
        <v>16</v>
      </c>
    </row>
    <row r="11" spans="1:31" ht="18" customHeight="1" thickBot="1">
      <c r="A11" s="397" t="s">
        <v>155</v>
      </c>
      <c r="B11" s="301">
        <v>81</v>
      </c>
      <c r="C11" s="301">
        <v>48</v>
      </c>
      <c r="D11" s="302">
        <v>71</v>
      </c>
      <c r="E11" s="301">
        <v>128</v>
      </c>
      <c r="F11" s="301">
        <v>171</v>
      </c>
      <c r="G11" s="301">
        <v>350</v>
      </c>
      <c r="H11" s="301">
        <v>569</v>
      </c>
      <c r="I11" s="301">
        <v>553</v>
      </c>
      <c r="J11" s="301">
        <v>458</v>
      </c>
      <c r="K11" s="301">
        <v>306</v>
      </c>
      <c r="L11" s="474">
        <v>221</v>
      </c>
      <c r="M11" s="302">
        <v>229</v>
      </c>
      <c r="N11" s="402">
        <f t="shared" si="6"/>
        <v>3185</v>
      </c>
      <c r="O11" s="110"/>
      <c r="P11" s="398" t="s">
        <v>155</v>
      </c>
      <c r="Q11" s="403">
        <v>1</v>
      </c>
      <c r="R11" s="403">
        <v>2</v>
      </c>
      <c r="S11" s="403">
        <v>1</v>
      </c>
      <c r="T11" s="403">
        <v>0</v>
      </c>
      <c r="U11" s="403">
        <v>0</v>
      </c>
      <c r="V11" s="403">
        <v>0</v>
      </c>
      <c r="W11" s="403">
        <v>1</v>
      </c>
      <c r="X11" s="403">
        <v>1</v>
      </c>
      <c r="Y11" s="403">
        <v>0</v>
      </c>
      <c r="Z11" s="403">
        <v>1</v>
      </c>
      <c r="AA11" s="403">
        <v>0</v>
      </c>
      <c r="AB11" s="403">
        <v>0</v>
      </c>
      <c r="AC11" s="404">
        <f t="shared" si="7"/>
        <v>7</v>
      </c>
    </row>
    <row r="12" spans="1:31" ht="18" customHeight="1" thickBot="1">
      <c r="A12" s="405" t="s">
        <v>156</v>
      </c>
      <c r="B12" s="406">
        <v>112</v>
      </c>
      <c r="C12" s="406">
        <v>85</v>
      </c>
      <c r="D12" s="406">
        <v>60</v>
      </c>
      <c r="E12" s="406">
        <v>97</v>
      </c>
      <c r="F12" s="406">
        <v>95</v>
      </c>
      <c r="G12" s="406">
        <v>305</v>
      </c>
      <c r="H12" s="406">
        <v>544</v>
      </c>
      <c r="I12" s="406">
        <v>449</v>
      </c>
      <c r="J12" s="406">
        <v>475</v>
      </c>
      <c r="K12" s="406">
        <v>505</v>
      </c>
      <c r="L12" s="406">
        <v>219</v>
      </c>
      <c r="M12" s="407">
        <v>98</v>
      </c>
      <c r="N12" s="303">
        <f t="shared" si="6"/>
        <v>3044</v>
      </c>
      <c r="O12" s="47"/>
      <c r="P12" s="397" t="s">
        <v>156</v>
      </c>
      <c r="Q12" s="408">
        <v>16</v>
      </c>
      <c r="R12" s="408">
        <v>1</v>
      </c>
      <c r="S12" s="408">
        <v>19</v>
      </c>
      <c r="T12" s="408">
        <v>3</v>
      </c>
      <c r="U12" s="408">
        <v>13</v>
      </c>
      <c r="V12" s="408">
        <v>1</v>
      </c>
      <c r="W12" s="408">
        <v>2</v>
      </c>
      <c r="X12" s="408">
        <v>2</v>
      </c>
      <c r="Y12" s="408">
        <v>0</v>
      </c>
      <c r="Z12" s="409">
        <v>24</v>
      </c>
      <c r="AA12" s="408">
        <v>4</v>
      </c>
      <c r="AB12" s="408">
        <v>2</v>
      </c>
      <c r="AC12" s="410">
        <f t="shared" si="7"/>
        <v>87</v>
      </c>
    </row>
    <row r="13" spans="1:31" ht="18" hidden="1" customHeight="1" thickBot="1">
      <c r="A13" s="411" t="s">
        <v>157</v>
      </c>
      <c r="B13" s="412">
        <v>84</v>
      </c>
      <c r="C13" s="412">
        <v>100</v>
      </c>
      <c r="D13" s="413">
        <v>77</v>
      </c>
      <c r="E13" s="413">
        <v>80</v>
      </c>
      <c r="F13" s="414">
        <v>236</v>
      </c>
      <c r="G13" s="414">
        <v>438</v>
      </c>
      <c r="H13" s="415">
        <v>631</v>
      </c>
      <c r="I13" s="416">
        <v>752</v>
      </c>
      <c r="J13" s="414">
        <v>427</v>
      </c>
      <c r="K13" s="417">
        <v>253</v>
      </c>
      <c r="L13" s="417"/>
      <c r="M13" s="418">
        <v>136</v>
      </c>
      <c r="N13" s="419">
        <f t="shared" si="6"/>
        <v>3214</v>
      </c>
      <c r="O13" s="47"/>
      <c r="P13" s="420" t="s">
        <v>158</v>
      </c>
      <c r="Q13" s="421">
        <v>7</v>
      </c>
      <c r="R13" s="421">
        <v>7</v>
      </c>
      <c r="S13" s="422">
        <v>13</v>
      </c>
      <c r="T13" s="422">
        <v>3</v>
      </c>
      <c r="U13" s="422">
        <v>8</v>
      </c>
      <c r="V13" s="422">
        <v>11</v>
      </c>
      <c r="W13" s="421">
        <v>5</v>
      </c>
      <c r="X13" s="422">
        <v>11</v>
      </c>
      <c r="Y13" s="422">
        <v>9</v>
      </c>
      <c r="Z13" s="422">
        <v>9</v>
      </c>
      <c r="AA13" s="423">
        <v>20</v>
      </c>
      <c r="AB13" s="423">
        <v>37</v>
      </c>
      <c r="AC13" s="410">
        <f t="shared" si="7"/>
        <v>140</v>
      </c>
    </row>
    <row r="14" spans="1:31" ht="18" hidden="1" customHeight="1">
      <c r="A14" s="411" t="s">
        <v>159</v>
      </c>
      <c r="B14" s="422">
        <v>41</v>
      </c>
      <c r="C14" s="422">
        <v>44</v>
      </c>
      <c r="D14" s="422">
        <v>67</v>
      </c>
      <c r="E14" s="422">
        <v>103</v>
      </c>
      <c r="F14" s="408">
        <v>311</v>
      </c>
      <c r="G14" s="422">
        <v>415</v>
      </c>
      <c r="H14" s="422">
        <v>539</v>
      </c>
      <c r="I14" s="409">
        <v>1165</v>
      </c>
      <c r="J14" s="422">
        <v>297</v>
      </c>
      <c r="K14" s="421">
        <v>205</v>
      </c>
      <c r="L14" s="421"/>
      <c r="M14" s="424">
        <v>92</v>
      </c>
      <c r="N14" s="410">
        <f t="shared" si="6"/>
        <v>3279</v>
      </c>
      <c r="O14" s="47"/>
      <c r="P14" s="425" t="s">
        <v>159</v>
      </c>
      <c r="Q14" s="422">
        <v>9</v>
      </c>
      <c r="R14" s="422">
        <v>22</v>
      </c>
      <c r="S14" s="421">
        <v>18</v>
      </c>
      <c r="T14" s="422">
        <v>9</v>
      </c>
      <c r="U14" s="426">
        <v>21</v>
      </c>
      <c r="V14" s="422">
        <v>14</v>
      </c>
      <c r="W14" s="422">
        <v>6</v>
      </c>
      <c r="X14" s="422">
        <v>13</v>
      </c>
      <c r="Y14" s="422">
        <v>7</v>
      </c>
      <c r="Z14" s="427">
        <v>81</v>
      </c>
      <c r="AA14" s="426">
        <v>31</v>
      </c>
      <c r="AB14" s="427">
        <v>37</v>
      </c>
      <c r="AC14" s="410">
        <f t="shared" si="7"/>
        <v>268</v>
      </c>
    </row>
    <row r="15" spans="1:31" ht="18" hidden="1" customHeight="1">
      <c r="A15" s="411" t="s">
        <v>160</v>
      </c>
      <c r="B15" s="422">
        <v>57</v>
      </c>
      <c r="C15" s="421">
        <v>35</v>
      </c>
      <c r="D15" s="422">
        <v>95</v>
      </c>
      <c r="E15" s="421">
        <v>112</v>
      </c>
      <c r="F15" s="422">
        <v>131</v>
      </c>
      <c r="G15" s="428">
        <v>340</v>
      </c>
      <c r="H15" s="428">
        <v>483</v>
      </c>
      <c r="I15" s="429">
        <v>1339</v>
      </c>
      <c r="J15" s="428">
        <v>349</v>
      </c>
      <c r="K15" s="428">
        <v>236</v>
      </c>
      <c r="L15" s="428"/>
      <c r="M15" s="430">
        <v>68</v>
      </c>
      <c r="N15" s="419">
        <f t="shared" si="6"/>
        <v>3245</v>
      </c>
      <c r="O15" s="47"/>
      <c r="P15" s="425" t="s">
        <v>160</v>
      </c>
      <c r="Q15" s="422">
        <v>19</v>
      </c>
      <c r="R15" s="422">
        <v>12</v>
      </c>
      <c r="S15" s="422">
        <v>8</v>
      </c>
      <c r="T15" s="421">
        <v>12</v>
      </c>
      <c r="U15" s="422">
        <v>7</v>
      </c>
      <c r="V15" s="422">
        <v>15</v>
      </c>
      <c r="W15" s="428">
        <v>16</v>
      </c>
      <c r="X15" s="430">
        <v>12</v>
      </c>
      <c r="Y15" s="421">
        <v>16</v>
      </c>
      <c r="Z15" s="422">
        <v>6</v>
      </c>
      <c r="AA15" s="421">
        <v>12</v>
      </c>
      <c r="AB15" s="421">
        <v>6</v>
      </c>
      <c r="AC15" s="410">
        <f t="shared" si="7"/>
        <v>141</v>
      </c>
    </row>
    <row r="16" spans="1:31" ht="18" hidden="1" customHeight="1">
      <c r="A16" s="411" t="s">
        <v>161</v>
      </c>
      <c r="B16" s="431">
        <v>68</v>
      </c>
      <c r="C16" s="422">
        <v>42</v>
      </c>
      <c r="D16" s="422">
        <v>44</v>
      </c>
      <c r="E16" s="421">
        <v>75</v>
      </c>
      <c r="F16" s="421">
        <v>135</v>
      </c>
      <c r="G16" s="421">
        <v>448</v>
      </c>
      <c r="H16" s="422">
        <v>507</v>
      </c>
      <c r="I16" s="422">
        <v>808</v>
      </c>
      <c r="J16" s="421">
        <v>313</v>
      </c>
      <c r="K16" s="421">
        <v>246</v>
      </c>
      <c r="L16" s="421"/>
      <c r="M16" s="421">
        <v>143</v>
      </c>
      <c r="N16" s="432">
        <f t="shared" si="6"/>
        <v>2829</v>
      </c>
      <c r="O16" s="47"/>
      <c r="P16" s="425" t="s">
        <v>161</v>
      </c>
      <c r="Q16" s="433">
        <v>9</v>
      </c>
      <c r="R16" s="422">
        <v>16</v>
      </c>
      <c r="S16" s="422">
        <v>12</v>
      </c>
      <c r="T16" s="421">
        <v>6</v>
      </c>
      <c r="U16" s="434">
        <v>7</v>
      </c>
      <c r="V16" s="434">
        <v>14</v>
      </c>
      <c r="W16" s="422">
        <v>9</v>
      </c>
      <c r="X16" s="422">
        <v>14</v>
      </c>
      <c r="Y16" s="422">
        <v>9</v>
      </c>
      <c r="Z16" s="422">
        <v>9</v>
      </c>
      <c r="AA16" s="434">
        <v>8</v>
      </c>
      <c r="AB16" s="434">
        <v>7</v>
      </c>
      <c r="AC16" s="435">
        <f t="shared" si="7"/>
        <v>120</v>
      </c>
    </row>
    <row r="17" spans="1:30" ht="18" hidden="1" customHeight="1">
      <c r="A17" s="436" t="s">
        <v>162</v>
      </c>
      <c r="B17" s="437">
        <v>71</v>
      </c>
      <c r="C17" s="437">
        <v>97</v>
      </c>
      <c r="D17" s="437">
        <v>61</v>
      </c>
      <c r="E17" s="438">
        <v>105</v>
      </c>
      <c r="F17" s="438">
        <v>198</v>
      </c>
      <c r="G17" s="438">
        <v>442</v>
      </c>
      <c r="H17" s="439">
        <v>790</v>
      </c>
      <c r="I17" s="440">
        <v>674</v>
      </c>
      <c r="J17" s="438">
        <v>275</v>
      </c>
      <c r="K17" s="438">
        <v>133</v>
      </c>
      <c r="L17" s="438"/>
      <c r="M17" s="438">
        <v>108</v>
      </c>
      <c r="N17" s="432">
        <f t="shared" si="6"/>
        <v>2954</v>
      </c>
      <c r="O17" s="4"/>
      <c r="P17" s="441" t="s">
        <v>162</v>
      </c>
      <c r="Q17" s="437">
        <v>7</v>
      </c>
      <c r="R17" s="437">
        <v>13</v>
      </c>
      <c r="S17" s="437">
        <v>12</v>
      </c>
      <c r="T17" s="438">
        <v>11</v>
      </c>
      <c r="U17" s="438">
        <v>12</v>
      </c>
      <c r="V17" s="438">
        <v>15</v>
      </c>
      <c r="W17" s="438">
        <v>20</v>
      </c>
      <c r="X17" s="438">
        <v>15</v>
      </c>
      <c r="Y17" s="438">
        <v>15</v>
      </c>
      <c r="Z17" s="438">
        <v>20</v>
      </c>
      <c r="AA17" s="438">
        <v>9</v>
      </c>
      <c r="AB17" s="438">
        <v>7</v>
      </c>
      <c r="AC17" s="442">
        <f t="shared" si="7"/>
        <v>156</v>
      </c>
    </row>
    <row r="18" spans="1:30" ht="13.8" hidden="1" thickBot="1">
      <c r="A18" s="443" t="s">
        <v>163</v>
      </c>
      <c r="B18" s="433">
        <v>38</v>
      </c>
      <c r="C18" s="438">
        <v>19</v>
      </c>
      <c r="D18" s="438">
        <v>38</v>
      </c>
      <c r="E18" s="438">
        <v>203</v>
      </c>
      <c r="F18" s="438">
        <v>146</v>
      </c>
      <c r="G18" s="438">
        <v>439</v>
      </c>
      <c r="H18" s="439">
        <v>964</v>
      </c>
      <c r="I18" s="439">
        <v>1154</v>
      </c>
      <c r="J18" s="438">
        <v>388</v>
      </c>
      <c r="K18" s="438">
        <v>176</v>
      </c>
      <c r="L18" s="438"/>
      <c r="M18" s="438">
        <v>143</v>
      </c>
      <c r="N18" s="444">
        <f t="shared" si="6"/>
        <v>3708</v>
      </c>
      <c r="O18" s="4"/>
      <c r="P18" s="445" t="s">
        <v>163</v>
      </c>
      <c r="Q18" s="438">
        <v>7</v>
      </c>
      <c r="R18" s="438">
        <v>7</v>
      </c>
      <c r="S18" s="438">
        <v>8</v>
      </c>
      <c r="T18" s="438">
        <v>12</v>
      </c>
      <c r="U18" s="438">
        <v>9</v>
      </c>
      <c r="V18" s="438">
        <v>6</v>
      </c>
      <c r="W18" s="438">
        <v>11</v>
      </c>
      <c r="X18" s="438">
        <v>8</v>
      </c>
      <c r="Y18" s="438">
        <v>16</v>
      </c>
      <c r="Z18" s="438">
        <v>40</v>
      </c>
      <c r="AA18" s="438">
        <v>17</v>
      </c>
      <c r="AB18" s="438">
        <v>16</v>
      </c>
      <c r="AC18" s="438">
        <f t="shared" si="7"/>
        <v>157</v>
      </c>
    </row>
    <row r="19" spans="1:30" ht="13.8" hidden="1" thickBot="1">
      <c r="A19" s="446" t="s">
        <v>164</v>
      </c>
      <c r="B19" s="440">
        <v>49</v>
      </c>
      <c r="C19" s="440">
        <v>63</v>
      </c>
      <c r="D19" s="440">
        <v>50</v>
      </c>
      <c r="E19" s="440">
        <v>71</v>
      </c>
      <c r="F19" s="440">
        <v>144</v>
      </c>
      <c r="G19" s="440">
        <v>374</v>
      </c>
      <c r="H19" s="447">
        <v>729</v>
      </c>
      <c r="I19" s="447">
        <v>1097</v>
      </c>
      <c r="J19" s="440">
        <v>397</v>
      </c>
      <c r="K19" s="440">
        <v>192</v>
      </c>
      <c r="L19" s="440"/>
      <c r="M19" s="440">
        <v>217</v>
      </c>
      <c r="N19" s="444">
        <f t="shared" si="6"/>
        <v>3383</v>
      </c>
      <c r="O19" s="4"/>
      <c r="P19" s="448" t="s">
        <v>164</v>
      </c>
      <c r="Q19" s="440">
        <v>10</v>
      </c>
      <c r="R19" s="440">
        <v>6</v>
      </c>
      <c r="S19" s="440">
        <v>14</v>
      </c>
      <c r="T19" s="440">
        <v>10</v>
      </c>
      <c r="U19" s="440">
        <v>10</v>
      </c>
      <c r="V19" s="440">
        <v>19</v>
      </c>
      <c r="W19" s="440">
        <v>11</v>
      </c>
      <c r="X19" s="440">
        <v>20</v>
      </c>
      <c r="Y19" s="440">
        <v>15</v>
      </c>
      <c r="Z19" s="440">
        <v>8</v>
      </c>
      <c r="AA19" s="440">
        <v>11</v>
      </c>
      <c r="AB19" s="440">
        <v>8</v>
      </c>
      <c r="AC19" s="438">
        <f t="shared" si="7"/>
        <v>142</v>
      </c>
    </row>
    <row r="20" spans="1:30" ht="13.8" hidden="1" thickBot="1">
      <c r="A20" s="443" t="s">
        <v>165</v>
      </c>
      <c r="B20" s="440">
        <v>53</v>
      </c>
      <c r="C20" s="440">
        <v>39</v>
      </c>
      <c r="D20" s="440">
        <v>74</v>
      </c>
      <c r="E20" s="440">
        <v>64</v>
      </c>
      <c r="F20" s="440">
        <v>208</v>
      </c>
      <c r="G20" s="440">
        <v>491</v>
      </c>
      <c r="H20" s="440">
        <v>454</v>
      </c>
      <c r="I20" s="447">
        <v>1068</v>
      </c>
      <c r="J20" s="440">
        <v>407</v>
      </c>
      <c r="K20" s="440">
        <v>228</v>
      </c>
      <c r="L20" s="440"/>
      <c r="M20" s="440">
        <v>81</v>
      </c>
      <c r="N20" s="449">
        <f t="shared" si="6"/>
        <v>3167</v>
      </c>
      <c r="O20" s="4"/>
      <c r="P20" s="445" t="s">
        <v>165</v>
      </c>
      <c r="Q20" s="440">
        <v>12</v>
      </c>
      <c r="R20" s="440">
        <v>13</v>
      </c>
      <c r="S20" s="440">
        <v>46</v>
      </c>
      <c r="T20" s="440">
        <v>9</v>
      </c>
      <c r="U20" s="440">
        <v>20</v>
      </c>
      <c r="V20" s="440">
        <v>4</v>
      </c>
      <c r="W20" s="440">
        <v>8</v>
      </c>
      <c r="X20" s="440">
        <v>30</v>
      </c>
      <c r="Y20" s="440">
        <v>22</v>
      </c>
      <c r="Z20" s="440">
        <v>20</v>
      </c>
      <c r="AA20" s="440">
        <v>16</v>
      </c>
      <c r="AB20" s="440">
        <v>12</v>
      </c>
      <c r="AC20" s="450">
        <f t="shared" si="7"/>
        <v>212</v>
      </c>
    </row>
    <row r="21" spans="1:30" ht="13.8" hidden="1" thickBot="1">
      <c r="A21" s="443" t="s">
        <v>166</v>
      </c>
      <c r="B21" s="451">
        <v>67</v>
      </c>
      <c r="C21" s="451">
        <v>62</v>
      </c>
      <c r="D21" s="451">
        <v>57</v>
      </c>
      <c r="E21" s="451">
        <v>77</v>
      </c>
      <c r="F21" s="451">
        <v>473</v>
      </c>
      <c r="G21" s="451">
        <v>468</v>
      </c>
      <c r="H21" s="452">
        <v>659</v>
      </c>
      <c r="I21" s="451">
        <v>851</v>
      </c>
      <c r="J21" s="451">
        <v>270</v>
      </c>
      <c r="K21" s="451">
        <v>208</v>
      </c>
      <c r="L21" s="451"/>
      <c r="M21" s="451">
        <v>174</v>
      </c>
      <c r="N21" s="453">
        <f t="shared" si="6"/>
        <v>3366</v>
      </c>
      <c r="O21" s="4" t="s">
        <v>3</v>
      </c>
      <c r="P21" s="448" t="s">
        <v>166</v>
      </c>
      <c r="Q21" s="440">
        <v>6</v>
      </c>
      <c r="R21" s="440">
        <v>25</v>
      </c>
      <c r="S21" s="440">
        <v>29</v>
      </c>
      <c r="T21" s="440">
        <v>4</v>
      </c>
      <c r="U21" s="440">
        <v>17</v>
      </c>
      <c r="V21" s="440">
        <v>19</v>
      </c>
      <c r="W21" s="440">
        <v>14</v>
      </c>
      <c r="X21" s="440">
        <v>37</v>
      </c>
      <c r="Y21" s="454">
        <v>76</v>
      </c>
      <c r="Z21" s="440">
        <v>34</v>
      </c>
      <c r="AA21" s="440">
        <v>17</v>
      </c>
      <c r="AB21" s="440">
        <v>18</v>
      </c>
      <c r="AC21" s="450">
        <f t="shared" si="7"/>
        <v>296</v>
      </c>
    </row>
    <row r="22" spans="1:30">
      <c r="A22" s="6"/>
      <c r="B22" s="103"/>
      <c r="C22" s="103"/>
      <c r="D22" s="103"/>
      <c r="E22" s="103"/>
      <c r="F22" s="103"/>
      <c r="G22" s="103"/>
      <c r="H22" s="103"/>
      <c r="I22" s="103"/>
      <c r="J22" s="103"/>
      <c r="K22" s="103"/>
      <c r="L22" s="103"/>
      <c r="M22" s="103"/>
      <c r="N22" s="7"/>
      <c r="O22" s="4"/>
      <c r="P22" s="8"/>
      <c r="Q22" s="104"/>
      <c r="R22" s="104"/>
      <c r="S22" s="104"/>
      <c r="T22" s="104"/>
      <c r="U22" s="104"/>
      <c r="V22" s="104"/>
      <c r="W22" s="104"/>
      <c r="X22" s="104"/>
      <c r="Y22" s="104"/>
      <c r="Z22" s="104"/>
      <c r="AA22" s="104"/>
      <c r="AB22" s="104"/>
      <c r="AC22" s="103"/>
    </row>
    <row r="23" spans="1:30" ht="13.5" customHeight="1">
      <c r="A23" s="900" t="s">
        <v>474</v>
      </c>
      <c r="B23" s="901"/>
      <c r="C23" s="901"/>
      <c r="D23" s="901"/>
      <c r="E23" s="901"/>
      <c r="F23" s="901"/>
      <c r="G23" s="901"/>
      <c r="H23" s="901"/>
      <c r="I23" s="901"/>
      <c r="J23" s="901"/>
      <c r="K23" s="901"/>
      <c r="L23" s="901"/>
      <c r="M23" s="901"/>
      <c r="N23" s="902"/>
      <c r="O23" s="4"/>
      <c r="P23" s="903" t="str">
        <f>+A23</f>
        <v>2025年 第35週（8/25～8/31）</v>
      </c>
      <c r="Q23" s="904"/>
      <c r="R23" s="904"/>
      <c r="S23" s="904"/>
      <c r="T23" s="904"/>
      <c r="U23" s="904"/>
      <c r="V23" s="904"/>
      <c r="W23" s="904"/>
      <c r="X23" s="904"/>
      <c r="Y23" s="904"/>
      <c r="Z23" s="904"/>
      <c r="AA23" s="904"/>
      <c r="AB23" s="904"/>
      <c r="AC23" s="905"/>
    </row>
    <row r="24" spans="1:30" ht="13.8" thickBot="1">
      <c r="A24" s="125" t="s">
        <v>41</v>
      </c>
      <c r="B24" s="4"/>
      <c r="C24" s="4"/>
      <c r="D24" s="4"/>
      <c r="E24" s="4"/>
      <c r="F24" s="4"/>
      <c r="G24" s="4" t="s">
        <v>17</v>
      </c>
      <c r="H24" s="4"/>
      <c r="I24" s="4"/>
      <c r="J24" s="4"/>
      <c r="K24" s="4"/>
      <c r="L24" s="4"/>
      <c r="M24" s="4"/>
      <c r="N24" s="10"/>
      <c r="O24" s="4"/>
      <c r="P24" s="126"/>
      <c r="Q24" s="4"/>
      <c r="R24" s="4"/>
      <c r="S24" s="4"/>
      <c r="T24" s="4"/>
      <c r="U24" s="4"/>
      <c r="V24" s="4"/>
      <c r="W24" s="4"/>
      <c r="X24" s="4"/>
      <c r="Y24" s="4"/>
      <c r="Z24" s="4"/>
      <c r="AA24" s="4"/>
      <c r="AB24" s="4"/>
      <c r="AC24" s="12"/>
    </row>
    <row r="25" spans="1:30" ht="33" customHeight="1" thickBot="1">
      <c r="A25" s="884" t="s">
        <v>167</v>
      </c>
      <c r="B25" s="885"/>
      <c r="C25" s="886"/>
      <c r="D25" s="887" t="s">
        <v>217</v>
      </c>
      <c r="E25" s="888"/>
      <c r="F25" s="4" t="s">
        <v>41</v>
      </c>
      <c r="G25" s="4" t="s">
        <v>17</v>
      </c>
      <c r="H25" s="4"/>
      <c r="I25" s="4"/>
      <c r="J25" s="4"/>
      <c r="K25" s="4"/>
      <c r="L25" s="4"/>
      <c r="M25" s="4"/>
      <c r="N25" s="10"/>
      <c r="O25" s="47" t="s">
        <v>17</v>
      </c>
      <c r="P25" s="67"/>
      <c r="Q25" s="455" t="s">
        <v>168</v>
      </c>
      <c r="R25" s="889" t="s">
        <v>212</v>
      </c>
      <c r="S25" s="890"/>
      <c r="T25" s="891"/>
      <c r="U25" s="4"/>
      <c r="V25" s="4"/>
      <c r="W25" s="4"/>
      <c r="X25" s="4"/>
      <c r="Y25" s="4"/>
      <c r="Z25" s="4"/>
      <c r="AA25" s="4"/>
      <c r="AB25" s="4"/>
      <c r="AC25" s="12"/>
    </row>
    <row r="26" spans="1:30" ht="15" customHeight="1">
      <c r="A26" s="9" t="s">
        <v>178</v>
      </c>
      <c r="B26" s="4"/>
      <c r="C26" s="4"/>
      <c r="D26" s="4" t="s">
        <v>3</v>
      </c>
      <c r="E26" s="4"/>
      <c r="F26" s="4"/>
      <c r="G26" s="4"/>
      <c r="H26" s="4"/>
      <c r="I26" s="4"/>
      <c r="J26" s="4"/>
      <c r="K26" s="4"/>
      <c r="L26" s="4"/>
      <c r="M26" s="4"/>
      <c r="N26" s="10"/>
      <c r="O26" s="47" t="s">
        <v>17</v>
      </c>
      <c r="P26" s="66"/>
      <c r="Q26" s="4"/>
      <c r="R26" s="4"/>
      <c r="S26" s="4"/>
      <c r="T26" s="4"/>
      <c r="U26" s="4"/>
      <c r="V26" s="4"/>
      <c r="W26" s="4"/>
      <c r="X26" s="4"/>
      <c r="Y26" s="4"/>
      <c r="Z26" s="4"/>
      <c r="AA26" s="4"/>
      <c r="AB26" s="4"/>
      <c r="AC26" s="12"/>
    </row>
    <row r="27" spans="1:30" ht="9" customHeight="1">
      <c r="A27" s="9"/>
      <c r="B27" s="4"/>
      <c r="C27" s="4"/>
      <c r="D27" s="4"/>
      <c r="E27" s="4"/>
      <c r="F27" s="4"/>
      <c r="G27" s="4"/>
      <c r="H27" s="4"/>
      <c r="I27" s="4"/>
      <c r="J27" s="4"/>
      <c r="K27" s="4"/>
      <c r="L27" s="4"/>
      <c r="M27" s="4"/>
      <c r="N27" s="10"/>
      <c r="O27" s="47" t="s">
        <v>17</v>
      </c>
      <c r="P27" s="11"/>
      <c r="Q27" s="4"/>
      <c r="R27" s="4"/>
      <c r="S27" s="4"/>
      <c r="T27" s="4"/>
      <c r="U27" s="4"/>
      <c r="V27" s="4"/>
      <c r="W27" s="4"/>
      <c r="X27" s="4"/>
      <c r="Y27" s="4"/>
      <c r="Z27" s="4"/>
      <c r="AA27" s="4"/>
      <c r="AB27" s="4"/>
      <c r="AC27" s="12"/>
    </row>
    <row r="28" spans="1:30">
      <c r="A28" s="9"/>
      <c r="B28" s="4"/>
      <c r="C28" s="4"/>
      <c r="D28" s="4"/>
      <c r="E28" s="4"/>
      <c r="F28" s="4"/>
      <c r="G28" s="4"/>
      <c r="H28" s="4"/>
      <c r="I28" s="4"/>
      <c r="J28" s="4"/>
      <c r="K28" s="4"/>
      <c r="L28" s="4"/>
      <c r="M28" s="4"/>
      <c r="N28" s="10"/>
      <c r="O28" s="4" t="s">
        <v>17</v>
      </c>
      <c r="P28" s="5"/>
      <c r="AC28" s="13"/>
    </row>
    <row r="29" spans="1:30">
      <c r="A29" s="9"/>
      <c r="B29" s="4"/>
      <c r="C29" s="4"/>
      <c r="D29" s="4"/>
      <c r="E29" s="4"/>
      <c r="F29" s="4"/>
      <c r="G29" s="4"/>
      <c r="H29" s="4"/>
      <c r="I29" s="4"/>
      <c r="J29" s="4"/>
      <c r="K29" s="4"/>
      <c r="L29" s="4"/>
      <c r="M29" s="4"/>
      <c r="N29" s="10"/>
      <c r="O29" s="4" t="s">
        <v>17</v>
      </c>
      <c r="P29" s="5"/>
      <c r="AC29" s="13"/>
    </row>
    <row r="30" spans="1:30">
      <c r="A30" s="9"/>
      <c r="B30" s="4"/>
      <c r="C30" s="4"/>
      <c r="D30" s="4"/>
      <c r="E30" s="4"/>
      <c r="F30" s="4"/>
      <c r="G30" s="4"/>
      <c r="H30" s="4"/>
      <c r="I30" s="4"/>
      <c r="J30" s="4"/>
      <c r="K30" s="4"/>
      <c r="L30" s="4"/>
      <c r="M30" s="4"/>
      <c r="N30" s="10"/>
      <c r="O30" s="4" t="s">
        <v>17</v>
      </c>
      <c r="P30" s="5"/>
      <c r="AC30" s="13"/>
      <c r="AD30" s="70"/>
    </row>
    <row r="31" spans="1:30">
      <c r="A31" s="9"/>
      <c r="B31" s="4"/>
      <c r="C31" s="4"/>
      <c r="D31" s="4"/>
      <c r="E31" s="4"/>
      <c r="F31" s="4"/>
      <c r="G31" s="4"/>
      <c r="H31" s="4"/>
      <c r="I31" s="4"/>
      <c r="J31" s="4"/>
      <c r="K31" s="4"/>
      <c r="L31" s="4"/>
      <c r="M31" s="4"/>
      <c r="N31" s="10"/>
      <c r="O31" s="4"/>
      <c r="P31" s="5"/>
      <c r="AC31" s="13"/>
    </row>
    <row r="32" spans="1:30" ht="21.6">
      <c r="A32" s="135" t="s">
        <v>169</v>
      </c>
      <c r="B32" s="4"/>
      <c r="C32" s="4"/>
      <c r="D32" s="4"/>
      <c r="E32" s="4"/>
      <c r="F32" s="4"/>
      <c r="G32" s="4"/>
      <c r="H32" s="4"/>
      <c r="I32" s="4"/>
      <c r="J32" s="4"/>
      <c r="K32" s="4"/>
      <c r="L32" s="4"/>
      <c r="M32" s="4"/>
      <c r="N32" s="10"/>
      <c r="O32" s="4"/>
      <c r="P32" s="5"/>
      <c r="AC32" s="13"/>
    </row>
    <row r="33" spans="1:29" ht="13.8" thickBot="1">
      <c r="A33" s="456"/>
      <c r="B33" s="457"/>
      <c r="C33" s="457"/>
      <c r="D33" s="457"/>
      <c r="E33" s="457"/>
      <c r="F33" s="457"/>
      <c r="G33" s="457"/>
      <c r="H33" s="457"/>
      <c r="I33" s="457"/>
      <c r="J33" s="457"/>
      <c r="K33" s="457"/>
      <c r="L33" s="457"/>
      <c r="M33" s="457"/>
      <c r="N33" s="458"/>
      <c r="O33" s="4"/>
      <c r="P33" s="459"/>
      <c r="Q33" s="460"/>
      <c r="R33" s="460"/>
      <c r="S33" s="460"/>
      <c r="T33" s="460"/>
      <c r="U33" s="460"/>
      <c r="V33" s="460"/>
      <c r="W33" s="460"/>
      <c r="X33" s="460"/>
      <c r="Y33" s="460"/>
      <c r="Z33" s="460"/>
      <c r="AA33" s="460"/>
      <c r="AB33" s="460"/>
      <c r="AC33" s="461"/>
    </row>
    <row r="34" spans="1:29">
      <c r="A34" s="462"/>
      <c r="C34" s="4"/>
      <c r="D34" s="4"/>
      <c r="E34" s="4"/>
      <c r="F34" s="4"/>
      <c r="G34" s="4"/>
      <c r="H34" s="4"/>
      <c r="I34" s="4"/>
      <c r="J34" s="4"/>
      <c r="K34" s="4"/>
      <c r="L34" s="4"/>
      <c r="M34" s="4"/>
      <c r="N34" s="4"/>
      <c r="O34" s="4"/>
    </row>
    <row r="35" spans="1:29">
      <c r="O35" s="4"/>
    </row>
    <row r="36" spans="1:29">
      <c r="J36" s="105" t="s">
        <v>3</v>
      </c>
      <c r="O36" s="4"/>
    </row>
    <row r="37" spans="1:29">
      <c r="O37" s="4"/>
    </row>
    <row r="38" spans="1:29">
      <c r="O38" s="4"/>
    </row>
    <row r="39" spans="1:29">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row>
    <row r="40" spans="1:29">
      <c r="Q40" s="55" t="s">
        <v>170</v>
      </c>
      <c r="R40" s="55"/>
      <c r="S40" s="55"/>
      <c r="T40" s="55"/>
      <c r="U40" s="55"/>
      <c r="V40" s="55"/>
      <c r="W40" s="55"/>
      <c r="X40" s="55"/>
    </row>
    <row r="41" spans="1:29">
      <c r="Q41" s="55" t="s">
        <v>171</v>
      </c>
      <c r="R41" s="55"/>
      <c r="S41" s="55"/>
      <c r="T41" s="55"/>
      <c r="U41" s="55"/>
      <c r="V41" s="55"/>
      <c r="W41" s="55"/>
      <c r="X41" s="55"/>
    </row>
  </sheetData>
  <mergeCells count="9">
    <mergeCell ref="A25:C25"/>
    <mergeCell ref="D25:E25"/>
    <mergeCell ref="R25:T25"/>
    <mergeCell ref="A1:N1"/>
    <mergeCell ref="P1:AC1"/>
    <mergeCell ref="A2:N2"/>
    <mergeCell ref="P2:AC2"/>
    <mergeCell ref="A23:N23"/>
    <mergeCell ref="P23:AC23"/>
  </mergeCells>
  <phoneticPr fontId="81"/>
  <pageMargins left="0.75" right="0.75" top="1" bottom="1" header="0.51200000000000001" footer="0.51200000000000001"/>
  <pageSetup paperSize="9" scale="44" orientation="portrait" horizontalDpi="1200" verticalDpi="12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30D2E-4949-4D12-A8BB-D6487FED607D}">
  <dimension ref="A2:Z25"/>
  <sheetViews>
    <sheetView topLeftCell="F3" zoomScale="110" zoomScaleNormal="110" workbookViewId="0">
      <selection activeCell="U24" sqref="U24"/>
    </sheetView>
  </sheetViews>
  <sheetFormatPr defaultRowHeight="13.2"/>
  <cols>
    <col min="4" max="9" width="7.21875" customWidth="1"/>
    <col min="14" max="14" width="9.44140625" bestFit="1" customWidth="1"/>
  </cols>
  <sheetData>
    <row r="2" spans="1:26">
      <c r="A2" s="245"/>
      <c r="D2" t="s">
        <v>183</v>
      </c>
      <c r="E2" s="246" t="s">
        <v>184</v>
      </c>
      <c r="F2" t="s">
        <v>185</v>
      </c>
      <c r="G2" t="s">
        <v>186</v>
      </c>
      <c r="H2" t="s">
        <v>187</v>
      </c>
      <c r="I2" t="s">
        <v>188</v>
      </c>
      <c r="J2" t="s">
        <v>189</v>
      </c>
    </row>
    <row r="4" spans="1:26">
      <c r="D4" s="247">
        <v>17</v>
      </c>
      <c r="E4" s="247">
        <v>14</v>
      </c>
      <c r="F4" s="248">
        <v>1</v>
      </c>
      <c r="G4" s="249">
        <v>4</v>
      </c>
      <c r="H4" s="248">
        <v>1</v>
      </c>
      <c r="I4" s="248">
        <v>3</v>
      </c>
      <c r="J4" s="248">
        <v>4</v>
      </c>
      <c r="L4" s="250"/>
      <c r="M4">
        <f>SUM(D4:L4)</f>
        <v>44</v>
      </c>
    </row>
    <row r="5" spans="1:26">
      <c r="D5" s="251">
        <f>+D4/$M$4</f>
        <v>0.38636363636363635</v>
      </c>
      <c r="E5" s="251">
        <f t="shared" ref="E5:J5" si="0">+E4/$M$4</f>
        <v>0.31818181818181818</v>
      </c>
      <c r="F5" s="252">
        <f t="shared" si="0"/>
        <v>2.2727272727272728E-2</v>
      </c>
      <c r="G5" s="253">
        <f t="shared" si="0"/>
        <v>9.0909090909090912E-2</v>
      </c>
      <c r="H5" s="252">
        <f t="shared" si="0"/>
        <v>2.2727272727272728E-2</v>
      </c>
      <c r="I5" s="252">
        <f t="shared" si="0"/>
        <v>6.8181818181818177E-2</v>
      </c>
      <c r="J5" s="252">
        <f t="shared" si="0"/>
        <v>9.0909090909090912E-2</v>
      </c>
      <c r="S5" t="s">
        <v>419</v>
      </c>
    </row>
    <row r="8" spans="1:26" ht="13.8" thickBot="1"/>
    <row r="9" spans="1:26" ht="13.8" thickBot="1">
      <c r="J9" t="s">
        <v>41</v>
      </c>
      <c r="M9" t="s">
        <v>178</v>
      </c>
      <c r="N9" s="911" t="s">
        <v>224</v>
      </c>
      <c r="O9" s="912"/>
      <c r="P9" s="124"/>
      <c r="Q9" s="124"/>
      <c r="R9" s="124"/>
      <c r="S9" s="124"/>
    </row>
    <row r="10" spans="1:26" ht="13.8" thickBot="1">
      <c r="N10" s="913" t="s">
        <v>190</v>
      </c>
      <c r="O10" s="914"/>
      <c r="P10" s="915"/>
      <c r="Q10" s="916" t="s">
        <v>191</v>
      </c>
      <c r="R10" s="917"/>
      <c r="S10" s="918"/>
    </row>
    <row r="11" spans="1:26" ht="13.8" thickBot="1">
      <c r="N11" s="254" t="s">
        <v>192</v>
      </c>
      <c r="O11" s="255" t="s">
        <v>192</v>
      </c>
      <c r="P11" s="256" t="s">
        <v>192</v>
      </c>
      <c r="Q11" s="254" t="s">
        <v>192</v>
      </c>
      <c r="R11" s="255" t="s">
        <v>192</v>
      </c>
      <c r="S11" s="257" t="s">
        <v>192</v>
      </c>
    </row>
    <row r="12" spans="1:26" ht="13.8" thickTop="1">
      <c r="N12" s="258" t="s">
        <v>193</v>
      </c>
      <c r="O12" s="259" t="s">
        <v>194</v>
      </c>
      <c r="P12" s="260" t="s">
        <v>195</v>
      </c>
      <c r="Q12" s="258" t="s">
        <v>193</v>
      </c>
      <c r="R12" s="259" t="s">
        <v>194</v>
      </c>
      <c r="S12" s="261" t="s">
        <v>195</v>
      </c>
    </row>
    <row r="13" spans="1:26" ht="13.8" thickBot="1">
      <c r="N13" s="262">
        <f>+U13</f>
        <v>980</v>
      </c>
      <c r="O13" s="263">
        <f t="shared" ref="O13:S13" si="1">+V13</f>
        <v>499</v>
      </c>
      <c r="P13" s="264">
        <f t="shared" si="1"/>
        <v>481</v>
      </c>
      <c r="Q13" s="265">
        <f t="shared" si="1"/>
        <v>22288</v>
      </c>
      <c r="R13" s="263">
        <f t="shared" si="1"/>
        <v>10216</v>
      </c>
      <c r="S13" s="266">
        <f t="shared" si="1"/>
        <v>12072</v>
      </c>
      <c r="U13">
        <v>980</v>
      </c>
      <c r="V13">
        <v>499</v>
      </c>
      <c r="W13">
        <v>481</v>
      </c>
      <c r="X13">
        <v>22288</v>
      </c>
      <c r="Y13">
        <v>10216</v>
      </c>
      <c r="Z13">
        <v>12072</v>
      </c>
    </row>
    <row r="15" spans="1:26" ht="13.8" thickBot="1"/>
    <row r="16" spans="1:26" ht="13.8" thickBot="1">
      <c r="N16" s="911" t="s">
        <v>432</v>
      </c>
      <c r="O16" s="912"/>
      <c r="P16" s="124"/>
      <c r="Q16" s="124"/>
      <c r="R16" s="124"/>
      <c r="S16" s="124"/>
    </row>
    <row r="17" spans="14:26" ht="13.8" thickBot="1">
      <c r="N17" s="913" t="s">
        <v>190</v>
      </c>
      <c r="O17" s="914"/>
      <c r="P17" s="915"/>
      <c r="Q17" s="916" t="s">
        <v>191</v>
      </c>
      <c r="R17" s="917"/>
      <c r="S17" s="918"/>
    </row>
    <row r="18" spans="14:26" ht="13.8" thickBot="1">
      <c r="N18" s="254" t="s">
        <v>192</v>
      </c>
      <c r="O18" s="255" t="s">
        <v>192</v>
      </c>
      <c r="P18" s="256" t="s">
        <v>192</v>
      </c>
      <c r="Q18" s="254" t="s">
        <v>192</v>
      </c>
      <c r="R18" s="255" t="s">
        <v>192</v>
      </c>
      <c r="S18" s="257" t="s">
        <v>192</v>
      </c>
    </row>
    <row r="19" spans="14:26" ht="13.8" thickTop="1">
      <c r="N19" s="258" t="s">
        <v>193</v>
      </c>
      <c r="O19" s="259" t="s">
        <v>194</v>
      </c>
      <c r="P19" s="260" t="s">
        <v>195</v>
      </c>
      <c r="Q19" s="258" t="s">
        <v>193</v>
      </c>
      <c r="R19" s="259" t="s">
        <v>194</v>
      </c>
      <c r="S19" s="261" t="s">
        <v>195</v>
      </c>
    </row>
    <row r="20" spans="14:26" ht="13.8" thickBot="1">
      <c r="N20" s="263">
        <f t="shared" ref="N20:S20" si="2">+U20</f>
        <v>1183</v>
      </c>
      <c r="O20" s="263">
        <f t="shared" si="2"/>
        <v>590</v>
      </c>
      <c r="P20" s="264">
        <f t="shared" si="2"/>
        <v>593</v>
      </c>
      <c r="Q20" s="265">
        <f t="shared" si="2"/>
        <v>33275</v>
      </c>
      <c r="R20" s="263">
        <f t="shared" si="2"/>
        <v>15453</v>
      </c>
      <c r="S20" s="266">
        <f t="shared" si="2"/>
        <v>17822</v>
      </c>
      <c r="U20">
        <v>1183</v>
      </c>
      <c r="V20">
        <v>590</v>
      </c>
      <c r="W20">
        <v>593</v>
      </c>
      <c r="X20">
        <v>33275</v>
      </c>
      <c r="Y20">
        <v>15453</v>
      </c>
      <c r="Z20">
        <v>17822</v>
      </c>
    </row>
    <row r="22" spans="14:26" ht="13.8" thickBot="1"/>
    <row r="23" spans="14:26" ht="13.8" thickBot="1">
      <c r="N23" s="906" t="s">
        <v>190</v>
      </c>
      <c r="O23" s="907"/>
      <c r="P23" s="907"/>
      <c r="Q23" s="908" t="s">
        <v>191</v>
      </c>
      <c r="R23" s="909"/>
      <c r="S23" s="910"/>
    </row>
    <row r="24" spans="14:26">
      <c r="N24" s="267" t="s">
        <v>193</v>
      </c>
      <c r="O24" s="268" t="s">
        <v>194</v>
      </c>
      <c r="P24" s="269" t="s">
        <v>195</v>
      </c>
      <c r="Q24" s="267" t="s">
        <v>193</v>
      </c>
      <c r="R24" s="268" t="s">
        <v>194</v>
      </c>
      <c r="S24" s="270" t="s">
        <v>195</v>
      </c>
    </row>
    <row r="25" spans="14:26" ht="13.8" thickBot="1">
      <c r="N25" s="271">
        <f>(N20-N13)/N20</f>
        <v>0.17159763313609466</v>
      </c>
      <c r="O25" s="272">
        <f t="shared" ref="O25:S25" si="3">(O20-O13)/O20</f>
        <v>0.15423728813559323</v>
      </c>
      <c r="P25" s="273">
        <f t="shared" si="3"/>
        <v>0.18887015177065766</v>
      </c>
      <c r="Q25" s="271">
        <f>(Q20-Q13)/Q20</f>
        <v>0.33018782870022539</v>
      </c>
      <c r="R25" s="272">
        <f t="shared" si="3"/>
        <v>0.33889859574192716</v>
      </c>
      <c r="S25" s="274">
        <f t="shared" si="3"/>
        <v>0.32263494557288747</v>
      </c>
    </row>
  </sheetData>
  <mergeCells count="8">
    <mergeCell ref="N23:P23"/>
    <mergeCell ref="Q23:S23"/>
    <mergeCell ref="N9:O9"/>
    <mergeCell ref="N10:P10"/>
    <mergeCell ref="Q10:S10"/>
    <mergeCell ref="N16:O16"/>
    <mergeCell ref="N17:P17"/>
    <mergeCell ref="Q17:S17"/>
  </mergeCells>
  <phoneticPr fontId="8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 </vt:lpstr>
      <vt:lpstr>35　ノロウイルス関連情報 </vt:lpstr>
      <vt:lpstr>35 衛生訓話</vt:lpstr>
      <vt:lpstr>35　食中毒記事等 </vt:lpstr>
      <vt:lpstr>35 海外情報</vt:lpstr>
      <vt:lpstr>34　国内感染症情報</vt:lpstr>
      <vt:lpstr>35　感染症統計</vt:lpstr>
      <vt:lpstr>Sheet1</vt:lpstr>
      <vt:lpstr>35　食品回収</vt:lpstr>
      <vt:lpstr>35　残留農薬など</vt:lpstr>
      <vt:lpstr>35　食品表示</vt:lpstr>
      <vt:lpstr>'34　国内感染症情報'!Print_Area</vt:lpstr>
      <vt:lpstr>'35　ノロウイルス関連情報 '!Print_Area</vt:lpstr>
      <vt:lpstr>'35 衛生訓話'!Print_Area</vt:lpstr>
      <vt:lpstr>'35 海外情報'!Print_Area</vt:lpstr>
      <vt:lpstr>'35　感染症統計'!Print_Area</vt:lpstr>
      <vt:lpstr>'35　残留農薬など'!Print_Area</vt:lpstr>
      <vt:lpstr>'35　食中毒記事等 '!Print_Area</vt:lpstr>
      <vt:lpstr>'35　食品回収'!Print_Area</vt:lpstr>
      <vt:lpstr>'35　食品表示'!Print_Area</vt:lpstr>
      <vt:lpstr>'スポンサー公告 '!Print_Area</vt:lpstr>
      <vt:lpstr>'35　食中毒記事等 '!Print_Titles</vt:lpstr>
      <vt:lpstr>'35　食品表示'!Print_Titles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2017-11-10T10:38:10Z</dcterms:created>
  <dcterms:modified xsi:type="dcterms:W3CDTF">2025-09-07T01:33:58Z</dcterms:modified>
  <cp:category/>
  <cp:contentStatus/>
</cp:coreProperties>
</file>